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Z:\Pismo do odbiorców_zmiana Taryfy\Taryfa na 2025\Strona internetowa\"/>
    </mc:Choice>
  </mc:AlternateContent>
  <xr:revisionPtr revIDLastSave="0" documentId="8_{9F9695A6-220F-431A-B8AC-40154D89FD77}" xr6:coauthVersionLast="47" xr6:coauthVersionMax="47" xr10:uidLastSave="{00000000-0000-0000-0000-000000000000}"/>
  <bookViews>
    <workbookView xWindow="-120" yWindow="-120" windowWidth="29040" windowHeight="15720" xr2:uid="{B8676F1B-5C1F-4156-9E62-0EAD66829069}"/>
  </bookViews>
  <sheets>
    <sheet name="kalkulator opłat_ceny z Taryfy" sheetId="1" r:id="rId1"/>
  </sheets>
  <externalReferences>
    <externalReference r:id="rId2"/>
  </externalReferences>
  <definedNames>
    <definedName name="Grupa_taryfowa" localSheetId="0">'kalkulator opłat_ceny z Taryfy'!#REF!</definedName>
    <definedName name="Grupa_taryfowa">'[1]kalkulator opłat za ciepło'!#REF!</definedName>
    <definedName name="gt" localSheetId="0">'kalkulator opłat_ceny z Taryfy'!$F$38:$L$38</definedName>
    <definedName name="gt">'[1]kalkulator opłat za ciepło'!$F$33:$J$33</definedName>
    <definedName name="gw" localSheetId="0">'kalkulator opłat_ceny z Taryfy'!$F$38:$K$38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1" l="1"/>
  <c r="N50" i="1"/>
  <c r="M50" i="1"/>
  <c r="L50" i="1"/>
  <c r="K50" i="1"/>
  <c r="J50" i="1"/>
  <c r="I50" i="1"/>
  <c r="H50" i="1"/>
  <c r="G50" i="1"/>
  <c r="F50" i="1"/>
  <c r="O49" i="1"/>
  <c r="N49" i="1"/>
  <c r="M49" i="1"/>
  <c r="L49" i="1"/>
  <c r="K49" i="1"/>
  <c r="J49" i="1"/>
  <c r="I49" i="1"/>
  <c r="H49" i="1"/>
  <c r="G49" i="1"/>
  <c r="F49" i="1"/>
  <c r="E24" i="1"/>
  <c r="F31" i="1" s="1"/>
  <c r="E22" i="1"/>
  <c r="E23" i="1" s="1"/>
  <c r="E17" i="1"/>
  <c r="G17" i="1" s="1"/>
  <c r="E15" i="1"/>
  <c r="E16" i="1" s="1"/>
  <c r="G16" i="1" l="1"/>
  <c r="G18" i="1" s="1"/>
  <c r="E18" i="1"/>
  <c r="E25" i="1"/>
  <c r="G23" i="1"/>
  <c r="F30" i="1"/>
  <c r="E30" i="1"/>
  <c r="G24" i="1"/>
  <c r="G22" i="1"/>
  <c r="E31" i="1"/>
  <c r="G15" i="1"/>
  <c r="E29" i="1"/>
  <c r="F29" i="1"/>
  <c r="H29" i="1" l="1"/>
  <c r="G29" i="1"/>
  <c r="G31" i="1"/>
  <c r="H31" i="1"/>
  <c r="G25" i="1"/>
  <c r="G30" i="1"/>
  <c r="H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marekkrol</author>
  </authors>
  <commentList>
    <comment ref="D8" authorId="0" shapeId="0" xr:uid="{E63898A1-B426-4DD5-BFB6-5D652724DC37}">
      <text>
        <r>
          <rPr>
            <b/>
            <i/>
            <sz val="9"/>
            <color indexed="81"/>
            <rFont val="Tahoma"/>
            <family val="2"/>
            <charset val="238"/>
          </rPr>
          <t xml:space="preserve">Proszę wybrać z zamieszczonej w polu obok rozwijanej listy symbol grupy taryfowej obiektu. </t>
        </r>
        <r>
          <rPr>
            <i/>
            <sz val="9"/>
            <color indexed="81"/>
            <rFont val="Tahoma"/>
            <family val="2"/>
            <charset val="238"/>
          </rPr>
          <t xml:space="preserve">
Symbol ten znajduje się w umowie sprzedaży ciepła oraz na każdej fakturze za ciepło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D9" authorId="0" shapeId="0" xr:uid="{EA8A073A-2D7A-46F1-809F-97021024CD86}">
      <text>
        <r>
          <rPr>
            <b/>
            <i/>
            <sz val="9"/>
            <color indexed="81"/>
            <rFont val="Tahoma"/>
            <family val="2"/>
            <charset val="238"/>
          </rPr>
          <t>Proszę wpisać w polu obok wielkość zamówionej mocy cieplnej na cele c.o. (centralnego ogrzewania) lub na cele c.o. i c.w.u. (ciepłej wody użytkowej) dla obiektu.</t>
        </r>
        <r>
          <rPr>
            <i/>
            <sz val="9"/>
            <color indexed="81"/>
            <rFont val="Tahoma"/>
            <family val="2"/>
            <charset val="238"/>
          </rPr>
          <t xml:space="preserve">
Wielkość ta znajduje się w umowie sprzedaży ciepła oraz na każdej fakturze za ciepło</t>
        </r>
      </text>
    </comment>
    <comment ref="D10" authorId="0" shapeId="0" xr:uid="{17B56DAA-E40A-45EB-8866-E546A9241FD1}">
      <text>
        <r>
          <rPr>
            <b/>
            <i/>
            <sz val="9"/>
            <color indexed="81"/>
            <rFont val="Tahoma"/>
            <family val="2"/>
            <charset val="238"/>
          </rPr>
          <t xml:space="preserve">Proszę wpisać w polu obok zsumowane zużycie ciepła na cele c.o. lub c.o.+ c.w.u. z okresu 12 miesięcy (01.05.2020 - 30.04.2021)
</t>
        </r>
        <r>
          <rPr>
            <i/>
            <sz val="9"/>
            <color indexed="81"/>
            <rFont val="Tahoma"/>
            <family val="2"/>
            <charset val="238"/>
          </rPr>
          <t>Informacje dotyczące zużycia ciepła znajdują się na miesięcznych fakturach za ciepło wystawionych w ww okresie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<sst xmlns="http://schemas.openxmlformats.org/spreadsheetml/2006/main" count="83" uniqueCount="43">
  <si>
    <t>KALKULATOR ROCZNYCH OPŁAT ZA CIEPŁO</t>
  </si>
  <si>
    <t>UWAGA! Proszę wypełnić danymi tylko żółte pola</t>
  </si>
  <si>
    <t>DANE DOTYCZĄCE OBIEKTU ODBIORCY</t>
  </si>
  <si>
    <t>Grupa taryfowa obiektu</t>
  </si>
  <si>
    <t>C3</t>
  </si>
  <si>
    <t xml:space="preserve">Moc na cele c.o.  lub c.o. + c.w.u. </t>
  </si>
  <si>
    <t>MW</t>
  </si>
  <si>
    <t>Zużycie ciepła za okres 12 m-cy
na cele c.o., c.w.u. lub c.o. + c.w.u.</t>
  </si>
  <si>
    <t>GJ</t>
  </si>
  <si>
    <t>Opłaty wg taryfy obowiązującej od 01.11.2023 r. do 31.10.2024 r.</t>
  </si>
  <si>
    <t>L.p</t>
  </si>
  <si>
    <t>Wyszczegolnienie</t>
  </si>
  <si>
    <t>netto</t>
  </si>
  <si>
    <t>jedn.</t>
  </si>
  <si>
    <t>brutto</t>
  </si>
  <si>
    <t>Opłata za zamówioną moc
i przesył mocy na cele c.o. lub c.o. + c.w.u. - opłaty stałe</t>
  </si>
  <si>
    <t>zł/rok</t>
  </si>
  <si>
    <t>zł/m-c</t>
  </si>
  <si>
    <t>Opłata za ciepło i przesył ciepła - opłaty zmienne</t>
  </si>
  <si>
    <t>zł/GJ</t>
  </si>
  <si>
    <t>Opłaty za m-c razem</t>
  </si>
  <si>
    <t>Opłaty wg taryfy obowiązującej od 01.01.2025 r.</t>
  </si>
  <si>
    <t>Wzrost (+) lub spadek (-) netto</t>
  </si>
  <si>
    <t>Wzrost (+) lub spadek (-) brutto</t>
  </si>
  <si>
    <t>zł</t>
  </si>
  <si>
    <t>%</t>
  </si>
  <si>
    <r>
      <rPr>
        <b/>
        <i/>
        <sz val="11"/>
        <rFont val="Times New Roman"/>
        <family val="1"/>
        <charset val="238"/>
      </rPr>
      <t>UWAGA!</t>
    </r>
    <r>
      <rPr>
        <i/>
        <sz val="11"/>
        <rFont val="Times New Roman"/>
        <family val="1"/>
        <charset val="238"/>
      </rPr>
      <t xml:space="preserve">
Wszystkie ceny uwidocznione w powyższych wyliczeniach są cenami netto.
Powyższe porównanie nie obejmuje opłat z tytułu abonamentu.
Aby wyliczenia były miarodajne, w kalkulatorze należy podać cztery informacje:
       a. oznaczenie grupy taryfowej obiektu którego dotyczą wyliczenia,
       b. wielkość zamówionej mocy na cele c.o.
       c. wielkość zamówionej mocy na cele c.w.u.
       d. sumaryczne roczne zużycie ciepła
Informacje a-c znajdziecie Państwo na każdej fakturze za ciepło, natomiast dla uzyskania danych o których mowa w pkt. d, należy zsumować ilość zużytego ciepła [GJ] z faktur za ciepło z okresu 1 roku.</t>
    </r>
  </si>
  <si>
    <t>Grupa taryfowa</t>
  </si>
  <si>
    <t>j.m</t>
  </si>
  <si>
    <t>A1</t>
  </si>
  <si>
    <t>A2</t>
  </si>
  <si>
    <t>A3</t>
  </si>
  <si>
    <t>B1</t>
  </si>
  <si>
    <t>B2</t>
  </si>
  <si>
    <t>B3</t>
  </si>
  <si>
    <t>C1</t>
  </si>
  <si>
    <t>C2</t>
  </si>
  <si>
    <t>D</t>
  </si>
  <si>
    <t>ciepło + przesył ciepła</t>
  </si>
  <si>
    <t>moc + przesył mocy</t>
  </si>
  <si>
    <t>zł/MW/m-c</t>
  </si>
  <si>
    <t>Ceny i stawki opłat obowiązujące w okresie 01.11.2023 - 31.01.2025 r.</t>
  </si>
  <si>
    <t xml:space="preserve">Ceny i stawki opłat obowiązujące w okresie od 01.02.2025 r.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</si>
</sst>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-* #,##0.0\ &quot;zł&quot;_-;\-* #,##0.0\ &quot;zł&quot;_-;_-* &quot;-&quot;??\ &quot;zł&quot;_-;_-@_-"/>
    <numFmt numFmtId="166" formatCode="0.0%"/>
  </numFmts>
  <fonts count="34" x14ac:knownFonts="1">
    <font>
      <sz val="10"/>
      <name val="Times New Roman CE"/>
      <charset val="238"/>
    </font>
    <font>
      <sz val="10"/>
      <name val="Times New Roman CE"/>
      <charset val="238"/>
    </font>
    <font>
      <sz val="10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b/>
      <i/>
      <u/>
      <sz val="11"/>
      <color rgb="FF002060"/>
      <name val="Times New Roman"/>
      <family val="1"/>
      <charset val="238"/>
    </font>
    <font>
      <b/>
      <i/>
      <u/>
      <sz val="11"/>
      <color rgb="FF002060"/>
      <name val="Aptos Narrow"/>
      <family val="2"/>
      <charset val="238"/>
      <scheme val="minor"/>
    </font>
    <font>
      <b/>
      <i/>
      <sz val="11"/>
      <name val="Aptos Narrow"/>
      <family val="2"/>
      <charset val="238"/>
      <scheme val="minor"/>
    </font>
    <font>
      <b/>
      <i/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i/>
      <u/>
      <sz val="12"/>
      <color rgb="FF002060"/>
      <name val="Times New Roman"/>
      <family val="1"/>
      <charset val="238"/>
    </font>
    <font>
      <sz val="12"/>
      <name val="Times New Roman"/>
      <family val="1"/>
      <charset val="238"/>
    </font>
    <font>
      <b/>
      <i/>
      <sz val="12"/>
      <color theme="3" tint="-0.499984740745262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3"/>
      <name val="Times New Roman"/>
      <family val="1"/>
      <charset val="238"/>
    </font>
    <font>
      <b/>
      <i/>
      <sz val="14"/>
      <name val="Times New Roman"/>
      <family val="1"/>
      <charset val="238"/>
    </font>
    <font>
      <b/>
      <sz val="12"/>
      <color theme="3" tint="-0.499984740745262"/>
      <name val="Times New Roman"/>
      <family val="1"/>
      <charset val="238"/>
    </font>
    <font>
      <b/>
      <sz val="13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0"/>
      <name val="Times New Roman CE"/>
      <charset val="238"/>
    </font>
    <font>
      <b/>
      <i/>
      <sz val="10"/>
      <name val="Times New Roman CE"/>
      <family val="1"/>
      <charset val="238"/>
    </font>
    <font>
      <b/>
      <sz val="10"/>
      <name val="Times New Roman CE"/>
      <charset val="238"/>
    </font>
    <font>
      <b/>
      <sz val="12"/>
      <color rgb="FFFF0000"/>
      <name val="Times New Roman CE"/>
      <charset val="238"/>
    </font>
    <font>
      <b/>
      <i/>
      <sz val="10"/>
      <color rgb="FFFF0000"/>
      <name val="Times New Roman CE"/>
      <charset val="238"/>
    </font>
    <font>
      <sz val="10"/>
      <color rgb="FFFF0000"/>
      <name val="Times New Roman CE"/>
      <charset val="238"/>
    </font>
    <font>
      <b/>
      <sz val="10"/>
      <color rgb="FFFF0000"/>
      <name val="Times New Roman CE"/>
      <charset val="238"/>
    </font>
    <font>
      <sz val="10"/>
      <color theme="1"/>
      <name val="Times New Roman CE"/>
      <family val="1"/>
      <charset val="238"/>
    </font>
    <font>
      <b/>
      <sz val="10"/>
      <color theme="1"/>
      <name val="Times New Roman CE"/>
      <family val="1"/>
      <charset val="238"/>
    </font>
    <font>
      <sz val="12"/>
      <name val="Times New Roman CE"/>
      <family val="1"/>
      <charset val="238"/>
    </font>
    <font>
      <b/>
      <i/>
      <sz val="9"/>
      <color indexed="81"/>
      <name val="Tahoma"/>
      <family val="2"/>
      <charset val="238"/>
    </font>
    <font>
      <i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2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0" fillId="3" borderId="5" xfId="1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0" fillId="3" borderId="2" xfId="1" applyNumberFormat="1" applyFont="1" applyFill="1" applyBorder="1" applyAlignment="1">
      <alignment horizontal="center" vertical="center"/>
    </xf>
    <xf numFmtId="9" fontId="2" fillId="0" borderId="0" xfId="3" applyFont="1"/>
    <xf numFmtId="9" fontId="0" fillId="0" borderId="0" xfId="3" applyFont="1"/>
    <xf numFmtId="0" fontId="13" fillId="4" borderId="6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center" wrapText="1"/>
    </xf>
    <xf numFmtId="9" fontId="13" fillId="4" borderId="10" xfId="0" applyNumberFormat="1" applyFont="1" applyFill="1" applyBorder="1" applyAlignment="1">
      <alignment horizontal="center" vertical="center" wrapText="1"/>
    </xf>
    <xf numFmtId="9" fontId="13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44" fontId="12" fillId="0" borderId="4" xfId="2" applyFont="1" applyBorder="1" applyAlignment="1">
      <alignment horizontal="center" vertical="center"/>
    </xf>
    <xf numFmtId="164" fontId="14" fillId="0" borderId="10" xfId="1" applyFont="1" applyBorder="1" applyAlignment="1">
      <alignment horizontal="right" vertical="center"/>
    </xf>
    <xf numFmtId="164" fontId="14" fillId="0" borderId="0" xfId="1" applyFont="1" applyFill="1" applyBorder="1" applyAlignment="1">
      <alignment horizontal="right" vertical="center"/>
    </xf>
    <xf numFmtId="10" fontId="14" fillId="0" borderId="0" xfId="3" applyNumberFormat="1" applyFont="1" applyFill="1" applyBorder="1" applyAlignment="1">
      <alignment horizontal="right" vertical="center"/>
    </xf>
    <xf numFmtId="44" fontId="14" fillId="0" borderId="4" xfId="2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44" fontId="12" fillId="0" borderId="12" xfId="2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164" fontId="14" fillId="0" borderId="13" xfId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0" fontId="15" fillId="5" borderId="14" xfId="0" applyFont="1" applyFill="1" applyBorder="1" applyAlignment="1">
      <alignment horizontal="right" vertical="center"/>
    </xf>
    <xf numFmtId="44" fontId="15" fillId="5" borderId="15" xfId="2" applyFont="1" applyFill="1" applyBorder="1" applyAlignment="1">
      <alignment horizontal="right" vertical="center"/>
    </xf>
    <xf numFmtId="4" fontId="15" fillId="0" borderId="0" xfId="0" applyNumberFormat="1" applyFont="1" applyAlignment="1">
      <alignment horizontal="center" vertical="center"/>
    </xf>
    <xf numFmtId="44" fontId="15" fillId="5" borderId="16" xfId="2" applyFont="1" applyFill="1" applyBorder="1" applyAlignment="1">
      <alignment horizontal="right" vertical="center"/>
    </xf>
    <xf numFmtId="4" fontId="16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0" fillId="0" borderId="0" xfId="0" applyFont="1"/>
    <xf numFmtId="0" fontId="17" fillId="0" borderId="0" xfId="0" applyFont="1" applyAlignment="1">
      <alignment vertical="center" wrapText="1"/>
    </xf>
    <xf numFmtId="0" fontId="17" fillId="4" borderId="9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165" fontId="14" fillId="0" borderId="0" xfId="2" applyNumberFormat="1" applyFont="1" applyFill="1" applyBorder="1" applyAlignment="1">
      <alignment horizontal="right" vertical="center"/>
    </xf>
    <xf numFmtId="44" fontId="14" fillId="0" borderId="0" xfId="2" applyFont="1" applyFill="1" applyBorder="1" applyAlignment="1">
      <alignment horizontal="right" vertical="center"/>
    </xf>
    <xf numFmtId="44" fontId="0" fillId="0" borderId="0" xfId="2" applyFont="1" applyAlignment="1">
      <alignment horizontal="center" vertical="center"/>
    </xf>
    <xf numFmtId="44" fontId="14" fillId="0" borderId="0" xfId="2" applyFont="1" applyFill="1" applyBorder="1" applyAlignment="1">
      <alignment horizontal="center" vertical="center"/>
    </xf>
    <xf numFmtId="0" fontId="15" fillId="0" borderId="0" xfId="0" applyFont="1" applyAlignment="1">
      <alignment horizontal="right" vertical="center"/>
    </xf>
    <xf numFmtId="4" fontId="15" fillId="0" borderId="0" xfId="0" applyNumberFormat="1" applyFont="1" applyAlignment="1">
      <alignment horizontal="right" vertical="center"/>
    </xf>
    <xf numFmtId="4" fontId="9" fillId="0" borderId="0" xfId="0" applyNumberFormat="1" applyFont="1" applyAlignment="1">
      <alignment horizontal="center" vertical="center"/>
    </xf>
    <xf numFmtId="0" fontId="17" fillId="4" borderId="6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4" fontId="10" fillId="4" borderId="7" xfId="0" applyNumberFormat="1" applyFont="1" applyFill="1" applyBorder="1" applyAlignment="1">
      <alignment horizontal="center" vertical="center"/>
    </xf>
    <xf numFmtId="4" fontId="10" fillId="4" borderId="8" xfId="0" applyNumberFormat="1" applyFont="1" applyFill="1" applyBorder="1" applyAlignment="1">
      <alignment horizontal="center" vertical="center"/>
    </xf>
    <xf numFmtId="4" fontId="15" fillId="0" borderId="0" xfId="0" applyNumberFormat="1" applyFont="1" applyAlignment="1">
      <alignment horizontal="center" vertical="center"/>
    </xf>
    <xf numFmtId="0" fontId="17" fillId="4" borderId="9" xfId="0" applyFont="1" applyFill="1" applyBorder="1" applyAlignment="1">
      <alignment horizontal="center" vertical="center" wrapText="1"/>
    </xf>
    <xf numFmtId="0" fontId="17" fillId="4" borderId="4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44" fontId="12" fillId="0" borderId="4" xfId="2" applyFont="1" applyFill="1" applyBorder="1" applyAlignment="1">
      <alignment horizontal="center" vertical="center"/>
    </xf>
    <xf numFmtId="10" fontId="12" fillId="0" borderId="4" xfId="3" applyNumberFormat="1" applyFont="1" applyFill="1" applyBorder="1" applyAlignment="1">
      <alignment horizontal="center" vertical="center"/>
    </xf>
    <xf numFmtId="10" fontId="12" fillId="0" borderId="10" xfId="3" applyNumberFormat="1" applyFont="1" applyFill="1" applyBorder="1" applyAlignment="1">
      <alignment horizontal="center" vertical="center"/>
    </xf>
    <xf numFmtId="164" fontId="18" fillId="0" borderId="0" xfId="1" applyFont="1" applyFill="1" applyBorder="1" applyAlignment="1">
      <alignment horizontal="center" vertical="center"/>
    </xf>
    <xf numFmtId="10" fontId="18" fillId="0" borderId="0" xfId="3" applyNumberFormat="1" applyFont="1" applyFill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44" fontId="12" fillId="0" borderId="12" xfId="2" applyFont="1" applyFill="1" applyBorder="1" applyAlignment="1">
      <alignment horizontal="center" vertical="center"/>
    </xf>
    <xf numFmtId="10" fontId="12" fillId="0" borderId="12" xfId="3" applyNumberFormat="1" applyFont="1" applyFill="1" applyBorder="1" applyAlignment="1">
      <alignment horizontal="center" vertical="center"/>
    </xf>
    <xf numFmtId="10" fontId="12" fillId="0" borderId="13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4" fontId="9" fillId="0" borderId="0" xfId="0" applyNumberFormat="1" applyFont="1" applyAlignment="1">
      <alignment horizontal="right" vertical="center"/>
    </xf>
    <xf numFmtId="44" fontId="16" fillId="0" borderId="0" xfId="2" applyFont="1" applyFill="1" applyAlignment="1">
      <alignment horizontal="center" vertical="center"/>
    </xf>
    <xf numFmtId="164" fontId="12" fillId="0" borderId="0" xfId="0" applyNumberFormat="1" applyFont="1" applyAlignment="1">
      <alignment vertical="center"/>
    </xf>
    <xf numFmtId="164" fontId="0" fillId="0" borderId="0" xfId="1" applyFont="1"/>
    <xf numFmtId="0" fontId="19" fillId="0" borderId="0" xfId="0" applyFont="1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21" fillId="0" borderId="0" xfId="0" applyFont="1" applyAlignment="1">
      <alignment horizontal="center"/>
    </xf>
    <xf numFmtId="0" fontId="22" fillId="6" borderId="4" xfId="0" applyFont="1" applyFill="1" applyBorder="1" applyAlignment="1">
      <alignment horizontal="center" vertical="center"/>
    </xf>
    <xf numFmtId="0" fontId="21" fillId="6" borderId="4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2" fontId="23" fillId="0" borderId="4" xfId="0" applyNumberFormat="1" applyFont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4" fontId="23" fillId="0" borderId="4" xfId="4" applyNumberFormat="1" applyFont="1" applyBorder="1" applyAlignment="1">
      <alignment horizontal="center" vertical="center"/>
    </xf>
    <xf numFmtId="4" fontId="3" fillId="0" borderId="4" xfId="4" applyNumberFormat="1" applyFont="1" applyBorder="1" applyAlignment="1">
      <alignment horizontal="center" vertical="center"/>
    </xf>
    <xf numFmtId="4" fontId="23" fillId="0" borderId="4" xfId="0" applyNumberFormat="1" applyFont="1" applyBorder="1" applyAlignment="1">
      <alignment horizontal="center" vertical="center"/>
    </xf>
    <xf numFmtId="164" fontId="2" fillId="0" borderId="0" xfId="1" applyFont="1" applyAlignment="1">
      <alignment horizontal="center"/>
    </xf>
    <xf numFmtId="10" fontId="2" fillId="0" borderId="0" xfId="3" applyNumberFormat="1" applyFont="1" applyAlignment="1">
      <alignment horizontal="center"/>
    </xf>
    <xf numFmtId="10" fontId="0" fillId="0" borderId="0" xfId="3" applyNumberFormat="1" applyFont="1"/>
    <xf numFmtId="10" fontId="3" fillId="0" borderId="0" xfId="3" applyNumberFormat="1" applyFont="1"/>
    <xf numFmtId="10" fontId="2" fillId="0" borderId="0" xfId="3" applyNumberFormat="1" applyFont="1"/>
    <xf numFmtId="10" fontId="24" fillId="0" borderId="0" xfId="3" applyNumberFormat="1" applyFont="1" applyAlignment="1">
      <alignment horizontal="center"/>
    </xf>
    <xf numFmtId="10" fontId="24" fillId="0" borderId="0" xfId="3" applyNumberFormat="1" applyFont="1"/>
    <xf numFmtId="10" fontId="24" fillId="0" borderId="0" xfId="0" applyNumberFormat="1" applyFont="1"/>
    <xf numFmtId="0" fontId="25" fillId="3" borderId="4" xfId="0" applyFont="1" applyFill="1" applyBorder="1" applyAlignment="1">
      <alignment horizontal="center" vertical="center" wrapText="1"/>
    </xf>
    <xf numFmtId="9" fontId="26" fillId="0" borderId="4" xfId="3" applyFont="1" applyBorder="1" applyAlignment="1">
      <alignment horizontal="center"/>
    </xf>
    <xf numFmtId="166" fontId="27" fillId="0" borderId="4" xfId="3" applyNumberFormat="1" applyFont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10" fontId="0" fillId="0" borderId="0" xfId="0" applyNumberFormat="1"/>
    <xf numFmtId="0" fontId="28" fillId="0" borderId="0" xfId="0" applyFont="1"/>
    <xf numFmtId="0" fontId="28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</cellXfs>
  <cellStyles count="5">
    <cellStyle name="Dziesiętny" xfId="1" builtinId="3"/>
    <cellStyle name="Normalny" xfId="0" builtinId="0"/>
    <cellStyle name="Normalny_Zużycie z mocy" xfId="4" xr:uid="{F492DC92-73CF-48E4-AED3-51ADCB611D19}"/>
    <cellStyle name="Procentowy" xfId="3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112060</xdr:colOff>
      <xdr:row>0</xdr:row>
      <xdr:rowOff>70037</xdr:rowOff>
    </xdr:from>
    <xdr:to>
      <xdr:col>10</xdr:col>
      <xdr:colOff>308163</xdr:colOff>
      <xdr:row>34</xdr:row>
      <xdr:rowOff>152400</xdr:rowOff>
    </xdr:to>
    <xdr:sp macro="" textlink="">
      <xdr:nvSpPr>
        <xdr:cNvPr id="2" name="Prostokąt zaokrąglony 1">
          <a:extLst>
            <a:ext uri="{FF2B5EF4-FFF2-40B4-BE49-F238E27FC236}">
              <a16:creationId xmlns:a16="http://schemas.microsoft.com/office/drawing/2014/main" id="{B0507A94-D907-4B28-949F-E3926029BCDF}"/>
            </a:ext>
          </a:extLst>
        </xdr:cNvPr>
        <xdr:cNvSpPr/>
      </xdr:nvSpPr>
      <xdr:spPr>
        <a:xfrm>
          <a:off x="645460" y="70037"/>
          <a:ext cx="14502653" cy="12855388"/>
        </a:xfrm>
        <a:prstGeom prst="roundRect">
          <a:avLst>
            <a:gd name="adj" fmla="val 7538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sia\AppData\Local\Packages\Microsoft.MicrosoftEdge_8wekyb3d8bbwe\TempState\Downloads\ko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lkulator opłat za ciepło"/>
      <sheetName val="kalkulator opłat za ciepło (2)"/>
      <sheetName val="Arkusz1"/>
    </sheetNames>
    <sheetDataSet>
      <sheetData sheetId="0">
        <row r="33">
          <cell r="F33" t="str">
            <v>G-w</v>
          </cell>
          <cell r="G33" t="str">
            <v>G-z</v>
          </cell>
          <cell r="H33" t="str">
            <v>I-w</v>
          </cell>
          <cell r="I33" t="str">
            <v>O-n</v>
          </cell>
          <cell r="J33" t="str">
            <v>O-p</v>
          </cell>
        </row>
      </sheetData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D539C-3448-4B62-A649-85EC8A1DE7CD}">
  <sheetPr>
    <pageSetUpPr fitToPage="1"/>
  </sheetPr>
  <dimension ref="C1:AR689"/>
  <sheetViews>
    <sheetView showGridLines="0" tabSelected="1" topLeftCell="A16" zoomScale="75" zoomScaleNormal="75" workbookViewId="0">
      <selection activeCell="E10" sqref="E10"/>
    </sheetView>
  </sheetViews>
  <sheetFormatPr defaultRowHeight="15.75" x14ac:dyDescent="0.25"/>
  <cols>
    <col min="3" max="3" width="9.5" customWidth="1"/>
    <col min="4" max="4" width="55.1640625" customWidth="1"/>
    <col min="5" max="5" width="30.83203125" customWidth="1"/>
    <col min="6" max="6" width="28.5" style="1" bestFit="1" customWidth="1"/>
    <col min="7" max="7" width="30.6640625" style="1" customWidth="1"/>
    <col min="8" max="8" width="28.33203125" style="1" customWidth="1"/>
    <col min="9" max="9" width="30.1640625" customWidth="1"/>
    <col min="10" max="10" width="27.83203125" style="2" customWidth="1"/>
    <col min="11" max="11" width="22.33203125" customWidth="1"/>
    <col min="12" max="12" width="12.6640625" style="3" customWidth="1"/>
    <col min="13" max="13" width="12.83203125" customWidth="1"/>
    <col min="14" max="14" width="13" style="3" bestFit="1" customWidth="1"/>
    <col min="15" max="15" width="11.5" customWidth="1"/>
    <col min="16" max="16" width="15.5" customWidth="1"/>
    <col min="17" max="17" width="8.6640625" customWidth="1"/>
    <col min="18" max="18" width="8.1640625" customWidth="1"/>
    <col min="19" max="19" width="8.5" customWidth="1"/>
    <col min="21" max="21" width="7.6640625" customWidth="1"/>
    <col min="22" max="22" width="12.83203125" customWidth="1"/>
    <col min="23" max="25" width="10.83203125" customWidth="1"/>
    <col min="26" max="27" width="9.33203125" customWidth="1"/>
    <col min="28" max="32" width="10.83203125" customWidth="1"/>
    <col min="33" max="34" width="9.33203125" customWidth="1"/>
    <col min="35" max="35" width="5.83203125" customWidth="1"/>
    <col min="36" max="36" width="10.83203125" customWidth="1"/>
    <col min="37" max="37" width="11.1640625" customWidth="1"/>
    <col min="38" max="40" width="12.83203125" customWidth="1"/>
    <col min="41" max="41" width="14.83203125" customWidth="1"/>
    <col min="42" max="42" width="8.83203125" customWidth="1"/>
    <col min="43" max="43" width="10.83203125" customWidth="1"/>
    <col min="44" max="44" width="10.83203125" style="119" customWidth="1"/>
    <col min="45" max="50" width="10.83203125" customWidth="1"/>
    <col min="51" max="52" width="12.83203125" customWidth="1"/>
    <col min="53" max="54" width="10.83203125" customWidth="1"/>
    <col min="55" max="86" width="9.33203125" customWidth="1"/>
  </cols>
  <sheetData>
    <row r="1" spans="3:14" ht="16.5" thickBot="1" x14ac:dyDescent="0.3"/>
    <row r="2" spans="3:14" ht="21" thickBot="1" x14ac:dyDescent="0.35">
      <c r="C2" s="4" t="s">
        <v>0</v>
      </c>
      <c r="D2" s="5"/>
      <c r="E2" s="5"/>
      <c r="F2" s="5"/>
      <c r="G2" s="5"/>
      <c r="H2" s="5"/>
      <c r="I2" s="5"/>
      <c r="J2" s="6"/>
    </row>
    <row r="4" spans="3:14" ht="18.75" x14ac:dyDescent="0.3">
      <c r="C4" s="7" t="s">
        <v>1</v>
      </c>
      <c r="D4" s="7"/>
      <c r="E4" s="7"/>
      <c r="F4" s="7"/>
      <c r="G4" s="7"/>
      <c r="H4" s="7"/>
      <c r="I4" s="7"/>
      <c r="J4" s="7"/>
    </row>
    <row r="6" spans="3:14" x14ac:dyDescent="0.25">
      <c r="C6" s="8" t="s">
        <v>2</v>
      </c>
      <c r="D6" s="8"/>
      <c r="E6" s="8"/>
      <c r="F6" s="8"/>
      <c r="G6" s="9"/>
      <c r="H6" s="9"/>
    </row>
    <row r="7" spans="3:14" x14ac:dyDescent="0.25">
      <c r="C7" s="10"/>
      <c r="D7" s="10"/>
      <c r="E7" s="10"/>
      <c r="F7" s="10"/>
      <c r="G7" s="10"/>
      <c r="H7" s="10"/>
    </row>
    <row r="8" spans="3:14" ht="19.5" customHeight="1" x14ac:dyDescent="0.25">
      <c r="C8" s="11">
        <v>1</v>
      </c>
      <c r="D8" s="12" t="s">
        <v>3</v>
      </c>
      <c r="E8" s="13" t="s">
        <v>4</v>
      </c>
      <c r="F8" s="14"/>
      <c r="G8" s="14"/>
      <c r="H8" s="14"/>
    </row>
    <row r="9" spans="3:14" ht="20.25" customHeight="1" thickBot="1" x14ac:dyDescent="0.3">
      <c r="C9" s="11">
        <v>2</v>
      </c>
      <c r="D9" s="12" t="s">
        <v>5</v>
      </c>
      <c r="E9" s="15">
        <v>4.4999999999999997E-3</v>
      </c>
      <c r="F9" s="16" t="s">
        <v>6</v>
      </c>
      <c r="G9" s="17"/>
      <c r="H9" s="17"/>
    </row>
    <row r="10" spans="3:14" ht="38.25" customHeight="1" thickBot="1" x14ac:dyDescent="0.3">
      <c r="C10" s="11">
        <v>3</v>
      </c>
      <c r="D10" s="18" t="s">
        <v>7</v>
      </c>
      <c r="E10" s="19">
        <v>1</v>
      </c>
      <c r="F10" s="16" t="s">
        <v>8</v>
      </c>
      <c r="G10" s="17"/>
      <c r="H10" s="17"/>
    </row>
    <row r="11" spans="3:14" x14ac:dyDescent="0.25">
      <c r="L11" s="20"/>
      <c r="M11" s="21"/>
      <c r="N11" s="20"/>
    </row>
    <row r="12" spans="3:14" ht="16.5" thickBot="1" x14ac:dyDescent="0.3"/>
    <row r="13" spans="3:14" ht="21" customHeight="1" thickTop="1" x14ac:dyDescent="0.25">
      <c r="C13" s="22" t="s">
        <v>9</v>
      </c>
      <c r="D13" s="23"/>
      <c r="E13" s="23"/>
      <c r="F13" s="23"/>
      <c r="G13" s="24"/>
      <c r="H13" s="25"/>
      <c r="I13" s="26"/>
      <c r="J13" s="26"/>
    </row>
    <row r="14" spans="3:14" ht="21" customHeight="1" x14ac:dyDescent="0.25">
      <c r="C14" s="27" t="s">
        <v>10</v>
      </c>
      <c r="D14" s="28" t="s">
        <v>11</v>
      </c>
      <c r="E14" s="28" t="s">
        <v>12</v>
      </c>
      <c r="F14" s="28" t="s">
        <v>13</v>
      </c>
      <c r="G14" s="29" t="s">
        <v>14</v>
      </c>
      <c r="H14" s="30"/>
      <c r="I14" s="31"/>
      <c r="J14" s="31"/>
    </row>
    <row r="15" spans="3:14" ht="31.5" customHeight="1" x14ac:dyDescent="0.25">
      <c r="C15" s="32">
        <v>1</v>
      </c>
      <c r="D15" s="33" t="s">
        <v>15</v>
      </c>
      <c r="E15" s="34">
        <f>(HLOOKUP(E8,F38:O40,3))*E9</f>
        <v>933.1229699999999</v>
      </c>
      <c r="F15" s="16" t="s">
        <v>16</v>
      </c>
      <c r="G15" s="35">
        <f>E15*123%</f>
        <v>1147.7412530999998</v>
      </c>
      <c r="H15" s="36"/>
      <c r="I15" s="36"/>
      <c r="J15" s="37"/>
    </row>
    <row r="16" spans="3:14" ht="33" customHeight="1" x14ac:dyDescent="0.25">
      <c r="C16" s="32"/>
      <c r="D16" s="33"/>
      <c r="E16" s="38">
        <f>+E15/12</f>
        <v>77.760247499999991</v>
      </c>
      <c r="F16" s="39" t="s">
        <v>17</v>
      </c>
      <c r="G16" s="35">
        <f>E16*123%</f>
        <v>95.645104424999985</v>
      </c>
      <c r="H16" s="36"/>
      <c r="I16" s="36"/>
      <c r="J16" s="37"/>
    </row>
    <row r="17" spans="3:15" ht="31.5" customHeight="1" thickBot="1" x14ac:dyDescent="0.3">
      <c r="C17" s="40">
        <v>2</v>
      </c>
      <c r="D17" s="41" t="s">
        <v>18</v>
      </c>
      <c r="E17" s="42">
        <f>(HLOOKUP(E8,F38:O40,2))*E10</f>
        <v>49.76</v>
      </c>
      <c r="F17" s="43" t="s">
        <v>19</v>
      </c>
      <c r="G17" s="44">
        <f>E17*123%</f>
        <v>61.204799999999999</v>
      </c>
      <c r="H17" s="36"/>
      <c r="I17" s="36"/>
      <c r="J17" s="37"/>
    </row>
    <row r="18" spans="3:15" ht="36.75" customHeight="1" thickTop="1" thickBot="1" x14ac:dyDescent="0.3">
      <c r="C18" s="45"/>
      <c r="D18" s="46" t="s">
        <v>20</v>
      </c>
      <c r="E18" s="47">
        <f>+E16+E17</f>
        <v>127.52024749999998</v>
      </c>
      <c r="F18" s="48"/>
      <c r="G18" s="49">
        <f>+G16+G17</f>
        <v>156.84990442499998</v>
      </c>
      <c r="H18" s="50"/>
      <c r="I18" s="45"/>
      <c r="J18" s="51"/>
    </row>
    <row r="19" spans="3:15" ht="17.25" thickTop="1" thickBot="1" x14ac:dyDescent="0.3">
      <c r="C19" s="52"/>
      <c r="D19" s="52"/>
      <c r="E19" s="52"/>
      <c r="F19" s="53"/>
      <c r="G19" s="53"/>
      <c r="H19" s="53"/>
      <c r="I19" s="52"/>
      <c r="J19" s="54"/>
    </row>
    <row r="20" spans="3:15" ht="26.25" customHeight="1" thickTop="1" x14ac:dyDescent="0.25">
      <c r="C20" s="22" t="s">
        <v>21</v>
      </c>
      <c r="D20" s="23"/>
      <c r="E20" s="23"/>
      <c r="F20" s="23"/>
      <c r="G20" s="24"/>
      <c r="H20" s="55"/>
      <c r="I20" s="26"/>
      <c r="J20" s="26"/>
    </row>
    <row r="21" spans="3:15" ht="24" customHeight="1" x14ac:dyDescent="0.25">
      <c r="C21" s="56" t="s">
        <v>10</v>
      </c>
      <c r="D21" s="57" t="s">
        <v>11</v>
      </c>
      <c r="E21" s="57" t="s">
        <v>12</v>
      </c>
      <c r="F21" s="57" t="s">
        <v>13</v>
      </c>
      <c r="G21" s="29" t="s">
        <v>14</v>
      </c>
      <c r="H21" s="30"/>
      <c r="I21" s="58"/>
      <c r="J21" s="58"/>
    </row>
    <row r="22" spans="3:15" ht="33" customHeight="1" x14ac:dyDescent="0.25">
      <c r="C22" s="32">
        <v>1</v>
      </c>
      <c r="D22" s="33" t="s">
        <v>15</v>
      </c>
      <c r="E22" s="34">
        <f>(HLOOKUP(E8,F45:O47,3))*E9</f>
        <v>624.81294000000003</v>
      </c>
      <c r="F22" s="16" t="s">
        <v>16</v>
      </c>
      <c r="G22" s="35">
        <f>E22*123%</f>
        <v>768.51991620000001</v>
      </c>
      <c r="H22" s="59"/>
      <c r="I22" s="36"/>
      <c r="J22" s="37"/>
    </row>
    <row r="23" spans="3:15" ht="33" customHeight="1" x14ac:dyDescent="0.25">
      <c r="C23" s="32"/>
      <c r="D23" s="33"/>
      <c r="E23" s="38">
        <f>+E22/12</f>
        <v>52.067745000000002</v>
      </c>
      <c r="F23" s="39" t="s">
        <v>17</v>
      </c>
      <c r="G23" s="35">
        <f>E23*123%</f>
        <v>64.043326350000001</v>
      </c>
      <c r="H23" s="59"/>
      <c r="I23" s="37"/>
      <c r="J23" s="60"/>
      <c r="K23" s="61"/>
      <c r="M23" s="21"/>
      <c r="N23" s="20"/>
      <c r="O23" s="21"/>
    </row>
    <row r="24" spans="3:15" ht="27.75" customHeight="1" thickBot="1" x14ac:dyDescent="0.3">
      <c r="C24" s="40">
        <v>2</v>
      </c>
      <c r="D24" s="41" t="s">
        <v>18</v>
      </c>
      <c r="E24" s="42">
        <f>(HLOOKUP(E8,F45:O47,2))*E10</f>
        <v>63.46</v>
      </c>
      <c r="F24" s="43" t="s">
        <v>19</v>
      </c>
      <c r="G24" s="44">
        <f>E24*123%</f>
        <v>78.055800000000005</v>
      </c>
      <c r="H24" s="59"/>
      <c r="I24" s="37"/>
      <c r="J24" s="62"/>
      <c r="K24" s="61"/>
    </row>
    <row r="25" spans="3:15" ht="38.25" customHeight="1" thickTop="1" thickBot="1" x14ac:dyDescent="0.3">
      <c r="C25" s="58"/>
      <c r="D25" s="46" t="s">
        <v>20</v>
      </c>
      <c r="E25" s="47">
        <f>+E23+E24</f>
        <v>115.52774500000001</v>
      </c>
      <c r="F25" s="48"/>
      <c r="G25" s="49">
        <f>+G23+G24</f>
        <v>142.09912635000001</v>
      </c>
      <c r="H25" s="50"/>
      <c r="I25" s="45"/>
      <c r="J25" s="45"/>
    </row>
    <row r="26" spans="3:15" ht="28.5" customHeight="1" thickTop="1" thickBot="1" x14ac:dyDescent="0.3">
      <c r="C26" s="58"/>
      <c r="D26" s="63"/>
      <c r="E26" s="64"/>
      <c r="F26" s="48"/>
      <c r="G26" s="65"/>
      <c r="H26" s="65"/>
      <c r="I26" s="45"/>
      <c r="J26" s="45"/>
    </row>
    <row r="27" spans="3:15" ht="31.5" customHeight="1" thickTop="1" x14ac:dyDescent="0.25">
      <c r="C27" s="66" t="s">
        <v>13</v>
      </c>
      <c r="D27" s="67" t="s">
        <v>11</v>
      </c>
      <c r="E27" s="68" t="s">
        <v>22</v>
      </c>
      <c r="F27" s="68"/>
      <c r="G27" s="68" t="s">
        <v>23</v>
      </c>
      <c r="H27" s="69"/>
      <c r="I27" s="70"/>
      <c r="J27" s="70"/>
    </row>
    <row r="28" spans="3:15" ht="21" customHeight="1" x14ac:dyDescent="0.25">
      <c r="C28" s="71"/>
      <c r="D28" s="72"/>
      <c r="E28" s="73" t="s">
        <v>24</v>
      </c>
      <c r="F28" s="73" t="s">
        <v>25</v>
      </c>
      <c r="G28" s="73" t="s">
        <v>24</v>
      </c>
      <c r="H28" s="74" t="s">
        <v>25</v>
      </c>
      <c r="I28" s="75"/>
      <c r="J28" s="75"/>
    </row>
    <row r="29" spans="3:15" ht="33" customHeight="1" x14ac:dyDescent="0.25">
      <c r="C29" s="76" t="s">
        <v>16</v>
      </c>
      <c r="D29" s="33" t="s">
        <v>15</v>
      </c>
      <c r="E29" s="77">
        <f>E22-E15</f>
        <v>-308.31002999999987</v>
      </c>
      <c r="F29" s="78">
        <f>E22/E15-100%</f>
        <v>-0.33040664511773821</v>
      </c>
      <c r="G29" s="77">
        <f>G22-G15</f>
        <v>-379.22133689999976</v>
      </c>
      <c r="H29" s="79">
        <f>G22/G15-100%</f>
        <v>-0.33040664511773821</v>
      </c>
      <c r="I29" s="80"/>
      <c r="J29" s="81"/>
    </row>
    <row r="30" spans="3:15" ht="33" customHeight="1" x14ac:dyDescent="0.25">
      <c r="C30" s="76" t="s">
        <v>17</v>
      </c>
      <c r="D30" s="33"/>
      <c r="E30" s="77">
        <f>E23-E16</f>
        <v>-25.692502499999989</v>
      </c>
      <c r="F30" s="78">
        <f>E23/E16-100%</f>
        <v>-0.33040664511773821</v>
      </c>
      <c r="G30" s="77">
        <f>G23-G16</f>
        <v>-31.601778074999984</v>
      </c>
      <c r="H30" s="79">
        <f t="shared" ref="H30:H31" si="0">G23/G16-100%</f>
        <v>-0.33040664511773821</v>
      </c>
      <c r="I30" s="80"/>
      <c r="J30" s="81"/>
    </row>
    <row r="31" spans="3:15" ht="33" customHeight="1" thickBot="1" x14ac:dyDescent="0.3">
      <c r="C31" s="82" t="s">
        <v>19</v>
      </c>
      <c r="D31" s="41" t="s">
        <v>18</v>
      </c>
      <c r="E31" s="83">
        <f>E24-E17</f>
        <v>13.700000000000003</v>
      </c>
      <c r="F31" s="84">
        <f>E24/E17-100%</f>
        <v>0.27532154340836024</v>
      </c>
      <c r="G31" s="83">
        <f>G24-G17</f>
        <v>16.851000000000006</v>
      </c>
      <c r="H31" s="85">
        <f t="shared" si="0"/>
        <v>0.27532154340836024</v>
      </c>
      <c r="I31" s="80"/>
      <c r="J31" s="81"/>
    </row>
    <row r="32" spans="3:15" ht="32.25" customHeight="1" thickTop="1" x14ac:dyDescent="0.25">
      <c r="C32" s="58"/>
      <c r="D32" s="86"/>
      <c r="E32" s="87"/>
      <c r="F32" s="65"/>
      <c r="G32" s="88"/>
      <c r="H32" s="65"/>
      <c r="I32" s="89"/>
      <c r="J32" s="45"/>
    </row>
    <row r="33" spans="3:16" x14ac:dyDescent="0.25">
      <c r="I33" s="90"/>
    </row>
    <row r="34" spans="3:16" ht="174" customHeight="1" x14ac:dyDescent="0.25">
      <c r="C34" s="91" t="s">
        <v>26</v>
      </c>
      <c r="D34" s="92"/>
      <c r="E34" s="92"/>
      <c r="F34" s="92"/>
      <c r="G34" s="92"/>
      <c r="H34" s="92"/>
      <c r="I34" s="92"/>
      <c r="J34" s="92"/>
    </row>
    <row r="36" spans="3:16" x14ac:dyDescent="0.25">
      <c r="D36" s="93" t="s">
        <v>41</v>
      </c>
      <c r="E36" s="93"/>
      <c r="F36" s="93"/>
      <c r="G36" s="93"/>
      <c r="H36" s="93"/>
      <c r="I36" s="93"/>
      <c r="J36" s="93"/>
      <c r="K36" s="93"/>
      <c r="L36" s="93"/>
    </row>
    <row r="38" spans="3:16" ht="20.100000000000001" customHeight="1" x14ac:dyDescent="0.25">
      <c r="D38" s="94" t="s">
        <v>27</v>
      </c>
      <c r="E38" s="94" t="s">
        <v>28</v>
      </c>
      <c r="F38" s="95" t="s">
        <v>29</v>
      </c>
      <c r="G38" s="95" t="s">
        <v>30</v>
      </c>
      <c r="H38" s="95" t="s">
        <v>31</v>
      </c>
      <c r="I38" s="94" t="s">
        <v>32</v>
      </c>
      <c r="J38" s="95" t="s">
        <v>33</v>
      </c>
      <c r="K38" s="95" t="s">
        <v>34</v>
      </c>
      <c r="L38" s="95" t="s">
        <v>35</v>
      </c>
      <c r="M38" s="95" t="s">
        <v>36</v>
      </c>
      <c r="N38" s="95" t="s">
        <v>4</v>
      </c>
      <c r="O38" s="95" t="s">
        <v>37</v>
      </c>
    </row>
    <row r="39" spans="3:16" ht="20.100000000000001" customHeight="1" x14ac:dyDescent="0.25">
      <c r="D39" s="96" t="s">
        <v>38</v>
      </c>
      <c r="E39" s="97" t="s">
        <v>19</v>
      </c>
      <c r="F39" s="98">
        <v>88.88</v>
      </c>
      <c r="G39" s="98">
        <v>79.09</v>
      </c>
      <c r="H39" s="98">
        <v>88.04</v>
      </c>
      <c r="I39" s="98">
        <v>54.05</v>
      </c>
      <c r="J39" s="98">
        <v>47.37</v>
      </c>
      <c r="K39" s="98">
        <v>50.36</v>
      </c>
      <c r="L39" s="98">
        <v>55.03</v>
      </c>
      <c r="M39" s="98">
        <v>45.68</v>
      </c>
      <c r="N39" s="98">
        <v>49.76</v>
      </c>
      <c r="O39" s="98">
        <v>133.76</v>
      </c>
    </row>
    <row r="40" spans="3:16" ht="20.100000000000001" customHeight="1" x14ac:dyDescent="0.25">
      <c r="D40" s="99" t="s">
        <v>39</v>
      </c>
      <c r="E40" s="97" t="s">
        <v>40</v>
      </c>
      <c r="F40" s="100">
        <v>194227.56</v>
      </c>
      <c r="G40" s="100">
        <v>175851.23</v>
      </c>
      <c r="H40" s="100">
        <v>182096.22</v>
      </c>
      <c r="I40" s="101">
        <v>219962.65</v>
      </c>
      <c r="J40" s="102">
        <v>208778.46</v>
      </c>
      <c r="K40" s="102">
        <v>212930.61</v>
      </c>
      <c r="L40" s="102">
        <v>226578.58</v>
      </c>
      <c r="M40" s="102">
        <v>201736.78</v>
      </c>
      <c r="N40" s="102">
        <v>207360.66</v>
      </c>
      <c r="O40" s="102">
        <v>97886.64</v>
      </c>
    </row>
    <row r="41" spans="3:16" ht="20.100000000000001" customHeight="1" x14ac:dyDescent="0.25">
      <c r="F41" s="103"/>
      <c r="G41" s="104"/>
      <c r="H41" s="104"/>
      <c r="I41" s="105"/>
      <c r="J41" s="106"/>
      <c r="K41" s="105"/>
      <c r="L41" s="107"/>
      <c r="M41" s="105"/>
      <c r="N41" s="107"/>
      <c r="O41" s="105"/>
    </row>
    <row r="42" spans="3:16" ht="20.100000000000001" customHeight="1" x14ac:dyDescent="0.25">
      <c r="F42" s="104"/>
      <c r="G42" s="104"/>
      <c r="H42" s="104"/>
      <c r="I42" s="105"/>
      <c r="J42" s="106"/>
      <c r="K42" s="105"/>
      <c r="L42" s="107"/>
      <c r="M42" s="105"/>
      <c r="N42" s="107"/>
      <c r="O42" s="105"/>
    </row>
    <row r="43" spans="3:16" ht="20.100000000000001" customHeight="1" x14ac:dyDescent="0.25">
      <c r="D43" s="93" t="s">
        <v>42</v>
      </c>
      <c r="E43" s="93"/>
      <c r="F43" s="93"/>
      <c r="G43" s="93"/>
      <c r="H43" s="93"/>
      <c r="I43" s="93"/>
      <c r="J43" s="93"/>
      <c r="K43" s="93"/>
      <c r="L43" s="93"/>
    </row>
    <row r="44" spans="3:16" ht="20.100000000000001" customHeight="1" x14ac:dyDescent="0.25"/>
    <row r="45" spans="3:16" ht="20.100000000000001" customHeight="1" x14ac:dyDescent="0.25">
      <c r="D45" s="94" t="s">
        <v>27</v>
      </c>
      <c r="E45" s="94" t="s">
        <v>28</v>
      </c>
      <c r="F45" s="95" t="s">
        <v>29</v>
      </c>
      <c r="G45" s="95" t="s">
        <v>30</v>
      </c>
      <c r="H45" s="95" t="s">
        <v>31</v>
      </c>
      <c r="I45" s="94" t="s">
        <v>32</v>
      </c>
      <c r="J45" s="95" t="s">
        <v>33</v>
      </c>
      <c r="K45" s="95" t="s">
        <v>34</v>
      </c>
      <c r="L45" s="95" t="s">
        <v>35</v>
      </c>
      <c r="M45" s="95" t="s">
        <v>36</v>
      </c>
      <c r="N45" s="95" t="s">
        <v>4</v>
      </c>
      <c r="O45" s="95" t="s">
        <v>37</v>
      </c>
    </row>
    <row r="46" spans="3:16" ht="20.100000000000001" customHeight="1" x14ac:dyDescent="0.25">
      <c r="D46" s="96" t="s">
        <v>38</v>
      </c>
      <c r="E46" s="97" t="s">
        <v>19</v>
      </c>
      <c r="F46" s="98">
        <v>86.05</v>
      </c>
      <c r="G46" s="98">
        <v>78.290000000000006</v>
      </c>
      <c r="H46" s="98">
        <v>83.92</v>
      </c>
      <c r="I46" s="98">
        <v>63.55</v>
      </c>
      <c r="J46" s="98">
        <v>55.45</v>
      </c>
      <c r="K46" s="98">
        <v>63.48</v>
      </c>
      <c r="L46" s="98">
        <v>62.5</v>
      </c>
      <c r="M46" s="98">
        <v>60.88</v>
      </c>
      <c r="N46" s="98">
        <v>63.46</v>
      </c>
      <c r="O46" s="98">
        <v>131.08000000000001</v>
      </c>
    </row>
    <row r="47" spans="3:16" ht="20.100000000000001" customHeight="1" x14ac:dyDescent="0.25">
      <c r="D47" s="99" t="s">
        <v>39</v>
      </c>
      <c r="E47" s="97" t="s">
        <v>40</v>
      </c>
      <c r="F47" s="100">
        <v>175401.24</v>
      </c>
      <c r="G47" s="100">
        <v>146836.37</v>
      </c>
      <c r="H47" s="100">
        <v>156715.64000000001</v>
      </c>
      <c r="I47" s="101">
        <v>155502.56</v>
      </c>
      <c r="J47" s="102">
        <v>132814.57</v>
      </c>
      <c r="K47" s="102">
        <v>144079.88</v>
      </c>
      <c r="L47" s="102">
        <v>162922.76999999999</v>
      </c>
      <c r="M47" s="102">
        <v>130534.66</v>
      </c>
      <c r="N47" s="102">
        <v>138847.32</v>
      </c>
      <c r="O47" s="102">
        <v>153138.32</v>
      </c>
    </row>
    <row r="48" spans="3:16" ht="20.100000000000001" customHeight="1" x14ac:dyDescent="0.25">
      <c r="F48" s="108"/>
      <c r="G48" s="108"/>
      <c r="H48" s="108"/>
      <c r="I48" s="109"/>
      <c r="J48" s="109"/>
      <c r="K48" s="109"/>
      <c r="L48" s="109"/>
      <c r="M48" s="109"/>
      <c r="N48" s="109"/>
      <c r="O48" s="109"/>
      <c r="P48" s="110"/>
    </row>
    <row r="49" spans="4:32" ht="20.100000000000001" customHeight="1" x14ac:dyDescent="0.25">
      <c r="D49" s="111" t="s">
        <v>38</v>
      </c>
      <c r="E49" s="112"/>
      <c r="F49" s="113">
        <f>+F46/F39-100%</f>
        <v>-3.1840684068406788E-2</v>
      </c>
      <c r="G49" s="113">
        <f t="shared" ref="G49:O50" si="1">+G46/G39-100%</f>
        <v>-1.0115058793779164E-2</v>
      </c>
      <c r="H49" s="113">
        <f t="shared" si="1"/>
        <v>-4.6796910495229493E-2</v>
      </c>
      <c r="I49" s="113">
        <f t="shared" si="1"/>
        <v>0.17576318223866783</v>
      </c>
      <c r="J49" s="113">
        <f t="shared" si="1"/>
        <v>0.17057209204137647</v>
      </c>
      <c r="K49" s="113">
        <f t="shared" si="1"/>
        <v>0.26052422557585375</v>
      </c>
      <c r="L49" s="113">
        <f t="shared" si="1"/>
        <v>0.1357441395602399</v>
      </c>
      <c r="M49" s="113">
        <f t="shared" si="1"/>
        <v>0.33274956217162877</v>
      </c>
      <c r="N49" s="113">
        <f t="shared" si="1"/>
        <v>0.27532154340836024</v>
      </c>
      <c r="O49" s="113">
        <f t="shared" si="1"/>
        <v>-2.0035885167463907E-2</v>
      </c>
      <c r="P49" s="110"/>
    </row>
    <row r="50" spans="4:32" ht="20.100000000000001" customHeight="1" x14ac:dyDescent="0.25">
      <c r="D50" s="114" t="s">
        <v>39</v>
      </c>
      <c r="E50" s="112"/>
      <c r="F50" s="113">
        <f>+F47/F40-100%</f>
        <v>-9.6929189657739667E-2</v>
      </c>
      <c r="G50" s="113">
        <f t="shared" si="1"/>
        <v>-0.16499662811570903</v>
      </c>
      <c r="H50" s="113">
        <f t="shared" si="1"/>
        <v>-0.13938004863582554</v>
      </c>
      <c r="I50" s="113">
        <f t="shared" si="1"/>
        <v>-0.29305016101597248</v>
      </c>
      <c r="J50" s="113">
        <f t="shared" si="1"/>
        <v>-0.3638492687416125</v>
      </c>
      <c r="K50" s="113">
        <f t="shared" si="1"/>
        <v>-0.32334820249657847</v>
      </c>
      <c r="L50" s="113">
        <f t="shared" si="1"/>
        <v>-0.28094363553695145</v>
      </c>
      <c r="M50" s="113">
        <f t="shared" si="1"/>
        <v>-0.35294565522459509</v>
      </c>
      <c r="N50" s="113">
        <f t="shared" si="1"/>
        <v>-0.33040664511773832</v>
      </c>
      <c r="O50" s="113">
        <f t="shared" si="1"/>
        <v>0.56444556683118363</v>
      </c>
      <c r="P50" s="115"/>
    </row>
    <row r="51" spans="4:32" ht="18.75" customHeight="1" x14ac:dyDescent="0.25">
      <c r="F51" s="117"/>
      <c r="G51" s="117"/>
      <c r="H51" s="117"/>
      <c r="I51" s="116"/>
      <c r="J51" s="118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6"/>
      <c r="V51" s="116"/>
      <c r="W51" s="116"/>
      <c r="X51" s="116"/>
      <c r="Y51" s="116"/>
      <c r="Z51" s="116"/>
      <c r="AA51" s="116"/>
      <c r="AB51" s="116"/>
      <c r="AC51" s="116"/>
      <c r="AD51" s="116"/>
      <c r="AE51" s="116"/>
      <c r="AF51" s="116"/>
    </row>
    <row r="52" spans="4:32" ht="18.75" customHeight="1" x14ac:dyDescent="0.25">
      <c r="F52" s="117"/>
      <c r="G52" s="117"/>
      <c r="H52" s="117"/>
      <c r="I52" s="116"/>
      <c r="J52" s="118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6"/>
      <c r="V52" s="116"/>
      <c r="W52" s="116"/>
      <c r="X52" s="116"/>
      <c r="Y52" s="116"/>
      <c r="Z52" s="116"/>
      <c r="AA52" s="116"/>
      <c r="AB52" s="116"/>
      <c r="AC52" s="116"/>
      <c r="AD52" s="116"/>
      <c r="AE52" s="116"/>
      <c r="AF52" s="116"/>
    </row>
    <row r="53" spans="4:32" ht="18.75" customHeight="1" x14ac:dyDescent="0.25">
      <c r="F53" s="117"/>
      <c r="G53" s="117"/>
      <c r="H53" s="117"/>
      <c r="I53" s="116"/>
      <c r="J53" s="118"/>
      <c r="K53" s="116"/>
      <c r="L53" s="116"/>
      <c r="M53" s="116"/>
      <c r="N53" s="116"/>
      <c r="O53" s="116"/>
      <c r="P53" s="116"/>
      <c r="Q53" s="116"/>
      <c r="R53" s="116"/>
      <c r="S53" s="116"/>
      <c r="T53" s="116"/>
      <c r="U53" s="116"/>
      <c r="V53" s="116"/>
      <c r="W53" s="116"/>
      <c r="X53" s="116"/>
      <c r="Y53" s="116"/>
      <c r="Z53" s="116"/>
      <c r="AA53" s="116"/>
      <c r="AB53" s="116"/>
      <c r="AC53" s="116"/>
      <c r="AD53" s="116"/>
      <c r="AE53" s="116"/>
      <c r="AF53" s="116"/>
    </row>
    <row r="54" spans="4:32" ht="18.75" customHeight="1" x14ac:dyDescent="0.25">
      <c r="F54" s="117"/>
      <c r="G54" s="117"/>
      <c r="H54" s="117"/>
      <c r="I54" s="116"/>
      <c r="J54" s="118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  <c r="Y54" s="116"/>
      <c r="Z54" s="116"/>
      <c r="AA54" s="116"/>
      <c r="AB54" s="116"/>
      <c r="AC54" s="116"/>
      <c r="AD54" s="116"/>
      <c r="AE54" s="116"/>
      <c r="AF54" s="116"/>
    </row>
    <row r="55" spans="4:32" ht="18.75" customHeight="1" x14ac:dyDescent="0.25">
      <c r="F55" s="117"/>
      <c r="G55" s="117"/>
      <c r="H55" s="117"/>
      <c r="I55" s="116"/>
      <c r="J55" s="118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 s="116"/>
      <c r="Y55" s="116"/>
      <c r="Z55" s="116"/>
      <c r="AA55" s="116"/>
      <c r="AB55" s="116"/>
      <c r="AC55" s="116"/>
      <c r="AD55" s="116"/>
      <c r="AE55" s="116"/>
      <c r="AF55" s="116"/>
    </row>
    <row r="56" spans="4:32" ht="18.75" customHeight="1" x14ac:dyDescent="0.25">
      <c r="F56" s="117"/>
      <c r="G56" s="117"/>
      <c r="H56" s="117"/>
      <c r="I56" s="116"/>
      <c r="J56" s="118"/>
      <c r="K56" s="116"/>
      <c r="L56" s="116"/>
      <c r="M56" s="116"/>
      <c r="N56" s="116"/>
      <c r="O56" s="116"/>
      <c r="P56" s="116"/>
      <c r="Q56" s="116"/>
      <c r="R56" s="116"/>
      <c r="S56" s="116"/>
      <c r="T56" s="116"/>
      <c r="U56" s="116"/>
      <c r="V56" s="116"/>
      <c r="W56" s="116"/>
      <c r="X56" s="116"/>
      <c r="Y56" s="116"/>
      <c r="Z56" s="116"/>
      <c r="AA56" s="116"/>
      <c r="AB56" s="116"/>
      <c r="AC56" s="116"/>
      <c r="AD56" s="116"/>
      <c r="AE56" s="116"/>
      <c r="AF56" s="116"/>
    </row>
    <row r="57" spans="4:32" ht="18.75" customHeight="1" x14ac:dyDescent="0.25">
      <c r="F57" s="117"/>
      <c r="G57" s="117"/>
      <c r="H57" s="117"/>
      <c r="I57" s="116"/>
      <c r="J57" s="118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6"/>
      <c r="AC57" s="116"/>
      <c r="AD57" s="116"/>
      <c r="AE57" s="116"/>
      <c r="AF57" s="116"/>
    </row>
    <row r="58" spans="4:32" ht="18.75" customHeight="1" x14ac:dyDescent="0.25">
      <c r="F58" s="117"/>
      <c r="G58" s="117"/>
      <c r="H58" s="117"/>
      <c r="I58" s="116"/>
      <c r="J58" s="118"/>
      <c r="K58" s="116"/>
      <c r="L58" s="116"/>
      <c r="M58" s="116"/>
      <c r="N58" s="116"/>
      <c r="O58" s="116"/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  <c r="AF58" s="116"/>
    </row>
    <row r="59" spans="4:32" ht="18.75" customHeight="1" x14ac:dyDescent="0.25">
      <c r="F59" s="117"/>
      <c r="G59" s="117"/>
      <c r="H59" s="117"/>
      <c r="I59" s="116"/>
      <c r="J59" s="118"/>
      <c r="K59" s="116"/>
      <c r="L59" s="116"/>
      <c r="M59" s="116"/>
      <c r="N59" s="116"/>
      <c r="O59" s="116"/>
      <c r="P59" s="116"/>
      <c r="Q59" s="116"/>
      <c r="R59" s="116"/>
      <c r="S59" s="116"/>
      <c r="T59" s="116"/>
      <c r="U59" s="116"/>
      <c r="V59" s="116"/>
      <c r="W59" s="116"/>
      <c r="X59" s="116"/>
      <c r="Y59" s="116"/>
      <c r="Z59" s="116"/>
      <c r="AA59" s="116"/>
      <c r="AB59" s="116"/>
      <c r="AC59" s="116"/>
      <c r="AD59" s="116"/>
      <c r="AE59" s="116"/>
      <c r="AF59" s="116"/>
    </row>
    <row r="60" spans="4:32" ht="18.75" customHeight="1" x14ac:dyDescent="0.25">
      <c r="F60" s="117"/>
      <c r="G60" s="117"/>
      <c r="H60" s="117"/>
      <c r="I60" s="116"/>
      <c r="J60" s="118"/>
      <c r="K60" s="116"/>
      <c r="L60" s="116"/>
      <c r="M60" s="116"/>
      <c r="N60" s="116"/>
      <c r="O60" s="116"/>
      <c r="P60" s="116"/>
      <c r="Q60" s="116"/>
      <c r="R60" s="116"/>
      <c r="S60" s="116"/>
      <c r="T60" s="116"/>
      <c r="U60" s="116"/>
      <c r="V60" s="116"/>
      <c r="W60" s="116"/>
      <c r="X60" s="116"/>
      <c r="Y60" s="116"/>
      <c r="Z60" s="116"/>
      <c r="AA60" s="116"/>
      <c r="AB60" s="116"/>
      <c r="AC60" s="116"/>
      <c r="AD60" s="116"/>
      <c r="AE60" s="116"/>
      <c r="AF60" s="116"/>
    </row>
    <row r="61" spans="4:32" ht="18.75" customHeight="1" x14ac:dyDescent="0.25">
      <c r="F61" s="117"/>
      <c r="G61" s="117"/>
      <c r="H61" s="117"/>
      <c r="I61" s="116"/>
      <c r="J61" s="118"/>
      <c r="K61" s="116"/>
      <c r="L61" s="116"/>
      <c r="M61" s="116"/>
      <c r="N61" s="116"/>
      <c r="O61" s="116"/>
      <c r="P61" s="116"/>
      <c r="Q61" s="116"/>
      <c r="R61" s="116"/>
      <c r="S61" s="116"/>
      <c r="T61" s="116"/>
      <c r="U61" s="116"/>
      <c r="V61" s="116"/>
      <c r="W61" s="116"/>
      <c r="X61" s="116"/>
      <c r="Y61" s="116"/>
      <c r="Z61" s="116"/>
      <c r="AA61" s="116"/>
      <c r="AB61" s="116"/>
      <c r="AC61" s="116"/>
      <c r="AD61" s="116"/>
      <c r="AE61" s="116"/>
      <c r="AF61" s="116"/>
    </row>
    <row r="62" spans="4:32" ht="18.75" customHeight="1" x14ac:dyDescent="0.25">
      <c r="F62" s="117"/>
      <c r="G62" s="117"/>
      <c r="H62" s="117"/>
      <c r="I62" s="116"/>
      <c r="J62" s="118"/>
      <c r="K62" s="116"/>
      <c r="L62" s="116"/>
      <c r="M62" s="116"/>
      <c r="N62" s="116"/>
      <c r="O62" s="116"/>
      <c r="P62" s="116"/>
      <c r="Q62" s="116"/>
      <c r="R62" s="116"/>
      <c r="S62" s="116"/>
      <c r="T62" s="116"/>
      <c r="U62" s="116"/>
      <c r="V62" s="116"/>
      <c r="W62" s="116"/>
      <c r="X62" s="116"/>
      <c r="Y62" s="116"/>
      <c r="Z62" s="116"/>
      <c r="AA62" s="116"/>
      <c r="AB62" s="116"/>
      <c r="AC62" s="116"/>
      <c r="AD62" s="116"/>
      <c r="AE62" s="116"/>
      <c r="AF62" s="116"/>
    </row>
    <row r="63" spans="4:32" ht="18.75" customHeight="1" x14ac:dyDescent="0.25">
      <c r="F63" s="117"/>
      <c r="G63" s="117"/>
      <c r="H63" s="117"/>
      <c r="I63" s="116"/>
      <c r="J63" s="118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6"/>
    </row>
    <row r="64" spans="4:32" ht="18.75" customHeight="1" x14ac:dyDescent="0.25">
      <c r="F64" s="117"/>
      <c r="G64" s="117"/>
      <c r="H64" s="117"/>
      <c r="I64" s="116"/>
      <c r="J64" s="118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  <c r="Z64" s="116"/>
      <c r="AA64" s="116"/>
      <c r="AB64" s="116"/>
      <c r="AC64" s="116"/>
      <c r="AD64" s="116"/>
      <c r="AE64" s="116"/>
      <c r="AF64" s="116"/>
    </row>
    <row r="65" spans="6:32" ht="18.75" customHeight="1" x14ac:dyDescent="0.25">
      <c r="F65" s="117"/>
      <c r="G65" s="117"/>
      <c r="H65" s="117"/>
      <c r="I65" s="116"/>
      <c r="J65" s="118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6"/>
      <c r="AC65" s="116"/>
      <c r="AD65" s="116"/>
      <c r="AE65" s="116"/>
      <c r="AF65" s="116"/>
    </row>
    <row r="66" spans="6:32" ht="18.75" customHeight="1" x14ac:dyDescent="0.25">
      <c r="F66" s="117"/>
      <c r="G66" s="117"/>
      <c r="H66" s="117"/>
      <c r="I66" s="116"/>
      <c r="J66" s="118"/>
      <c r="K66" s="116"/>
      <c r="L66" s="116"/>
      <c r="M66" s="116"/>
      <c r="N66" s="116"/>
      <c r="O66" s="116"/>
      <c r="P66" s="116"/>
      <c r="Q66" s="116"/>
      <c r="R66" s="116"/>
      <c r="S66" s="116"/>
      <c r="T66" s="116"/>
      <c r="U66" s="116"/>
      <c r="V66" s="116"/>
      <c r="W66" s="116"/>
      <c r="X66" s="116"/>
      <c r="Y66" s="116"/>
      <c r="Z66" s="116"/>
      <c r="AA66" s="116"/>
      <c r="AB66" s="116"/>
      <c r="AC66" s="116"/>
      <c r="AD66" s="116"/>
      <c r="AE66" s="116"/>
      <c r="AF66" s="116"/>
    </row>
    <row r="67" spans="6:32" ht="18.75" customHeight="1" x14ac:dyDescent="0.25">
      <c r="F67" s="117"/>
      <c r="G67" s="117"/>
      <c r="H67" s="117"/>
      <c r="I67" s="116"/>
      <c r="J67" s="118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6"/>
      <c r="AB67" s="116"/>
      <c r="AC67" s="116"/>
      <c r="AD67" s="116"/>
      <c r="AE67" s="116"/>
      <c r="AF67" s="116"/>
    </row>
    <row r="68" spans="6:32" ht="18.75" customHeight="1" x14ac:dyDescent="0.25">
      <c r="F68" s="117"/>
      <c r="G68" s="117"/>
      <c r="H68" s="117"/>
      <c r="I68" s="116"/>
      <c r="J68" s="118"/>
      <c r="K68" s="116"/>
      <c r="L68" s="116"/>
      <c r="M68" s="116"/>
      <c r="N68" s="116"/>
      <c r="O68" s="116"/>
      <c r="P68" s="116"/>
      <c r="Q68" s="116"/>
      <c r="R68" s="116"/>
      <c r="S68" s="116"/>
      <c r="T68" s="116"/>
      <c r="U68" s="116"/>
      <c r="V68" s="116"/>
      <c r="W68" s="116"/>
      <c r="X68" s="116"/>
      <c r="Y68" s="116"/>
      <c r="Z68" s="116"/>
      <c r="AA68" s="116"/>
      <c r="AB68" s="116"/>
      <c r="AC68" s="116"/>
      <c r="AD68" s="116"/>
      <c r="AE68" s="116"/>
      <c r="AF68" s="116"/>
    </row>
    <row r="69" spans="6:32" ht="18.75" customHeight="1" x14ac:dyDescent="0.25">
      <c r="F69" s="117"/>
      <c r="G69" s="117"/>
      <c r="H69" s="117"/>
      <c r="I69" s="116"/>
      <c r="J69" s="118"/>
      <c r="K69" s="116"/>
      <c r="L69" s="116"/>
      <c r="M69" s="116"/>
      <c r="N69" s="116"/>
      <c r="O69" s="116"/>
      <c r="P69" s="116"/>
      <c r="Q69" s="116"/>
      <c r="R69" s="116"/>
      <c r="S69" s="116"/>
      <c r="T69" s="116"/>
      <c r="U69" s="116"/>
      <c r="V69" s="116"/>
      <c r="W69" s="116"/>
      <c r="X69" s="116"/>
      <c r="Y69" s="116"/>
      <c r="Z69" s="116"/>
      <c r="AA69" s="116"/>
      <c r="AB69" s="116"/>
      <c r="AC69" s="116"/>
      <c r="AD69" s="116"/>
      <c r="AE69" s="116"/>
      <c r="AF69" s="116"/>
    </row>
    <row r="70" spans="6:32" ht="18.75" customHeight="1" x14ac:dyDescent="0.25"/>
    <row r="71" spans="6:32" ht="18.75" customHeight="1" x14ac:dyDescent="0.25"/>
    <row r="72" spans="6:32" ht="18.75" customHeight="1" x14ac:dyDescent="0.25"/>
    <row r="73" spans="6:32" ht="18.75" customHeight="1" x14ac:dyDescent="0.25"/>
    <row r="74" spans="6:32" ht="18.75" customHeight="1" x14ac:dyDescent="0.25"/>
    <row r="75" spans="6:32" ht="18.75" customHeight="1" x14ac:dyDescent="0.25"/>
    <row r="76" spans="6:32" ht="18.75" customHeight="1" x14ac:dyDescent="0.25"/>
    <row r="77" spans="6:32" ht="18.75" customHeight="1" x14ac:dyDescent="0.25"/>
    <row r="78" spans="6:32" ht="18.75" customHeight="1" x14ac:dyDescent="0.25"/>
    <row r="79" spans="6:32" ht="18.75" customHeight="1" x14ac:dyDescent="0.25"/>
    <row r="80" spans="6:32" ht="18.75" customHeight="1" x14ac:dyDescent="0.25"/>
    <row r="81" ht="18.75" customHeight="1" x14ac:dyDescent="0.25"/>
    <row r="82" ht="18.75" customHeight="1" x14ac:dyDescent="0.25"/>
    <row r="83" ht="18.75" customHeight="1" x14ac:dyDescent="0.25"/>
    <row r="84" ht="18.75" customHeight="1" x14ac:dyDescent="0.25"/>
    <row r="85" ht="18.75" customHeight="1" x14ac:dyDescent="0.25"/>
    <row r="86" ht="18.75" customHeight="1" x14ac:dyDescent="0.25"/>
    <row r="87" ht="18.75" customHeight="1" x14ac:dyDescent="0.25"/>
    <row r="88" ht="18.75" customHeight="1" x14ac:dyDescent="0.25"/>
    <row r="89" ht="18.75" customHeight="1" x14ac:dyDescent="0.25"/>
    <row r="90" ht="18.75" customHeight="1" x14ac:dyDescent="0.25"/>
    <row r="91" ht="18.75" customHeight="1" x14ac:dyDescent="0.25"/>
    <row r="92" ht="18.75" customHeight="1" x14ac:dyDescent="0.25"/>
    <row r="93" ht="18.75" customHeight="1" x14ac:dyDescent="0.25"/>
    <row r="94" ht="18.75" customHeight="1" x14ac:dyDescent="0.25"/>
    <row r="95" ht="18.75" customHeight="1" x14ac:dyDescent="0.25"/>
    <row r="96" ht="18.75" customHeight="1" x14ac:dyDescent="0.25"/>
    <row r="97" ht="18.75" customHeight="1" x14ac:dyDescent="0.25"/>
    <row r="98" ht="18.75" customHeight="1" x14ac:dyDescent="0.25"/>
    <row r="99" ht="18.75" customHeight="1" x14ac:dyDescent="0.25"/>
    <row r="100" ht="18.75" customHeight="1" x14ac:dyDescent="0.25"/>
    <row r="101" ht="18.75" customHeight="1" x14ac:dyDescent="0.25"/>
    <row r="102" ht="18.75" customHeight="1" x14ac:dyDescent="0.25"/>
    <row r="103" ht="18.75" customHeight="1" x14ac:dyDescent="0.25"/>
    <row r="104" ht="18.75" customHeight="1" x14ac:dyDescent="0.25"/>
    <row r="105" ht="18.75" customHeight="1" x14ac:dyDescent="0.25"/>
    <row r="106" ht="18.75" customHeight="1" x14ac:dyDescent="0.25"/>
    <row r="107" ht="18.75" customHeight="1" x14ac:dyDescent="0.25"/>
    <row r="108" ht="18.75" customHeight="1" x14ac:dyDescent="0.25"/>
    <row r="109" ht="18.75" customHeight="1" x14ac:dyDescent="0.25"/>
    <row r="110" ht="18.75" customHeight="1" x14ac:dyDescent="0.25"/>
    <row r="111" ht="18.75" customHeight="1" x14ac:dyDescent="0.25"/>
    <row r="112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  <row r="307" ht="18.75" customHeight="1" x14ac:dyDescent="0.25"/>
    <row r="308" ht="18.75" customHeight="1" x14ac:dyDescent="0.25"/>
    <row r="309" ht="18.75" customHeight="1" x14ac:dyDescent="0.25"/>
    <row r="310" ht="18.75" customHeight="1" x14ac:dyDescent="0.25"/>
    <row r="311" ht="18.75" customHeight="1" x14ac:dyDescent="0.25"/>
    <row r="312" ht="18.75" customHeight="1" x14ac:dyDescent="0.25"/>
    <row r="313" ht="18.75" customHeight="1" x14ac:dyDescent="0.25"/>
    <row r="314" ht="18.75" customHeight="1" x14ac:dyDescent="0.25"/>
    <row r="315" ht="18.75" customHeight="1" x14ac:dyDescent="0.25"/>
    <row r="316" ht="18.75" customHeight="1" x14ac:dyDescent="0.25"/>
    <row r="317" ht="18.75" customHeight="1" x14ac:dyDescent="0.25"/>
    <row r="318" ht="18.75" customHeight="1" x14ac:dyDescent="0.25"/>
    <row r="319" ht="18.75" customHeight="1" x14ac:dyDescent="0.25"/>
    <row r="320" ht="18.75" customHeight="1" x14ac:dyDescent="0.25"/>
    <row r="321" ht="18.75" customHeight="1" x14ac:dyDescent="0.25"/>
    <row r="322" ht="18.75" customHeight="1" x14ac:dyDescent="0.25"/>
    <row r="323" ht="18.75" customHeight="1" x14ac:dyDescent="0.25"/>
    <row r="324" ht="18.75" customHeight="1" x14ac:dyDescent="0.25"/>
    <row r="325" ht="18.75" customHeight="1" x14ac:dyDescent="0.25"/>
    <row r="326" ht="18.75" customHeight="1" x14ac:dyDescent="0.25"/>
    <row r="327" ht="18.75" customHeight="1" x14ac:dyDescent="0.25"/>
    <row r="328" ht="18.75" customHeight="1" x14ac:dyDescent="0.25"/>
    <row r="329" ht="18.75" customHeight="1" x14ac:dyDescent="0.25"/>
    <row r="330" ht="18.75" customHeight="1" x14ac:dyDescent="0.25"/>
    <row r="331" ht="18.75" customHeight="1" x14ac:dyDescent="0.25"/>
    <row r="332" ht="18.75" customHeight="1" x14ac:dyDescent="0.25"/>
    <row r="333" ht="18.75" customHeight="1" x14ac:dyDescent="0.25"/>
    <row r="334" ht="18.75" customHeight="1" x14ac:dyDescent="0.25"/>
    <row r="335" ht="18.75" customHeight="1" x14ac:dyDescent="0.25"/>
    <row r="336" ht="18.75" customHeight="1" x14ac:dyDescent="0.25"/>
    <row r="337" ht="18.75" customHeight="1" x14ac:dyDescent="0.25"/>
    <row r="338" ht="18.75" customHeight="1" x14ac:dyDescent="0.25"/>
    <row r="339" ht="18.75" customHeight="1" x14ac:dyDescent="0.25"/>
    <row r="340" ht="18.75" customHeight="1" x14ac:dyDescent="0.25"/>
    <row r="341" ht="18.75" customHeight="1" x14ac:dyDescent="0.25"/>
    <row r="342" ht="18.75" customHeight="1" x14ac:dyDescent="0.25"/>
    <row r="343" ht="18.75" customHeight="1" x14ac:dyDescent="0.25"/>
    <row r="344" ht="18.75" customHeight="1" x14ac:dyDescent="0.25"/>
    <row r="345" ht="18.75" customHeight="1" x14ac:dyDescent="0.25"/>
    <row r="346" ht="18.75" customHeight="1" x14ac:dyDescent="0.25"/>
    <row r="347" ht="18.75" customHeight="1" x14ac:dyDescent="0.25"/>
    <row r="348" ht="18.75" customHeight="1" x14ac:dyDescent="0.25"/>
    <row r="349" ht="18.75" customHeight="1" x14ac:dyDescent="0.25"/>
    <row r="350" ht="18.75" customHeight="1" x14ac:dyDescent="0.25"/>
    <row r="351" ht="18.75" customHeight="1" x14ac:dyDescent="0.25"/>
    <row r="352" ht="18.75" customHeight="1" x14ac:dyDescent="0.25"/>
    <row r="353" ht="18.75" customHeight="1" x14ac:dyDescent="0.25"/>
    <row r="354" ht="18.75" customHeight="1" x14ac:dyDescent="0.25"/>
    <row r="355" ht="18.75" customHeight="1" x14ac:dyDescent="0.25"/>
    <row r="356" ht="18.75" customHeight="1" x14ac:dyDescent="0.25"/>
    <row r="357" ht="18.75" customHeight="1" x14ac:dyDescent="0.25"/>
    <row r="358" ht="18.75" customHeight="1" x14ac:dyDescent="0.25"/>
    <row r="359" ht="18.75" customHeight="1" x14ac:dyDescent="0.25"/>
    <row r="360" ht="18.75" customHeight="1" x14ac:dyDescent="0.25"/>
    <row r="361" ht="18.75" customHeight="1" x14ac:dyDescent="0.25"/>
    <row r="362" ht="18.75" customHeight="1" x14ac:dyDescent="0.25"/>
    <row r="363" ht="18.75" customHeight="1" x14ac:dyDescent="0.25"/>
    <row r="364" ht="18.75" customHeight="1" x14ac:dyDescent="0.25"/>
    <row r="365" ht="18.75" customHeight="1" x14ac:dyDescent="0.25"/>
    <row r="366" ht="18.75" customHeight="1" x14ac:dyDescent="0.25"/>
    <row r="367" ht="18.75" customHeight="1" x14ac:dyDescent="0.25"/>
    <row r="368" ht="18.75" customHeight="1" x14ac:dyDescent="0.25"/>
    <row r="369" ht="18.75" customHeight="1" x14ac:dyDescent="0.25"/>
    <row r="370" ht="18.75" customHeight="1" x14ac:dyDescent="0.25"/>
    <row r="371" ht="18.75" customHeight="1" x14ac:dyDescent="0.25"/>
    <row r="372" ht="18.75" customHeight="1" x14ac:dyDescent="0.25"/>
    <row r="373" ht="18.75" customHeight="1" x14ac:dyDescent="0.25"/>
    <row r="374" ht="18.75" customHeight="1" x14ac:dyDescent="0.25"/>
    <row r="375" ht="18.75" customHeight="1" x14ac:dyDescent="0.25"/>
    <row r="376" ht="18.75" customHeight="1" x14ac:dyDescent="0.25"/>
    <row r="377" ht="18.75" customHeight="1" x14ac:dyDescent="0.25"/>
    <row r="378" ht="18.75" customHeight="1" x14ac:dyDescent="0.25"/>
    <row r="379" ht="18.75" customHeight="1" x14ac:dyDescent="0.25"/>
    <row r="380" ht="18.75" customHeight="1" x14ac:dyDescent="0.25"/>
    <row r="381" ht="18.75" customHeight="1" x14ac:dyDescent="0.25"/>
    <row r="382" ht="18.75" customHeight="1" x14ac:dyDescent="0.25"/>
    <row r="383" ht="18.75" customHeight="1" x14ac:dyDescent="0.25"/>
    <row r="384" ht="18.75" customHeight="1" x14ac:dyDescent="0.25"/>
    <row r="385" ht="18.75" customHeight="1" x14ac:dyDescent="0.25"/>
    <row r="386" ht="18.75" customHeight="1" x14ac:dyDescent="0.25"/>
    <row r="387" ht="18.75" customHeight="1" x14ac:dyDescent="0.25"/>
    <row r="388" ht="18.75" customHeight="1" x14ac:dyDescent="0.25"/>
    <row r="389" ht="18.75" customHeight="1" x14ac:dyDescent="0.25"/>
    <row r="390" ht="18.75" customHeight="1" x14ac:dyDescent="0.25"/>
    <row r="391" ht="18.75" customHeight="1" x14ac:dyDescent="0.25"/>
    <row r="392" ht="18.75" customHeight="1" x14ac:dyDescent="0.25"/>
    <row r="393" ht="18.75" customHeight="1" x14ac:dyDescent="0.25"/>
    <row r="394" ht="18.75" customHeight="1" x14ac:dyDescent="0.25"/>
    <row r="395" ht="18.75" customHeight="1" x14ac:dyDescent="0.25"/>
    <row r="396" ht="18.75" customHeight="1" x14ac:dyDescent="0.25"/>
    <row r="397" ht="18.75" customHeight="1" x14ac:dyDescent="0.25"/>
    <row r="398" ht="18.75" customHeight="1" x14ac:dyDescent="0.25"/>
    <row r="399" ht="18.75" customHeight="1" x14ac:dyDescent="0.25"/>
    <row r="400" ht="18.75" customHeight="1" x14ac:dyDescent="0.25"/>
    <row r="401" ht="18.75" customHeight="1" x14ac:dyDescent="0.25"/>
    <row r="402" ht="18.75" customHeight="1" x14ac:dyDescent="0.25"/>
    <row r="403" ht="18.75" customHeight="1" x14ac:dyDescent="0.25"/>
    <row r="404" ht="18.75" customHeight="1" x14ac:dyDescent="0.25"/>
    <row r="405" ht="18.75" customHeight="1" x14ac:dyDescent="0.25"/>
    <row r="406" ht="18.75" customHeight="1" x14ac:dyDescent="0.25"/>
    <row r="407" ht="18.75" customHeight="1" x14ac:dyDescent="0.25"/>
    <row r="408" ht="18.75" customHeight="1" x14ac:dyDescent="0.25"/>
    <row r="409" ht="18.75" customHeight="1" x14ac:dyDescent="0.25"/>
    <row r="410" ht="18.75" customHeight="1" x14ac:dyDescent="0.25"/>
    <row r="411" ht="18.75" customHeight="1" x14ac:dyDescent="0.25"/>
    <row r="412" ht="18.75" customHeight="1" x14ac:dyDescent="0.25"/>
    <row r="413" ht="18.75" customHeight="1" x14ac:dyDescent="0.25"/>
    <row r="414" ht="18.75" customHeight="1" x14ac:dyDescent="0.25"/>
    <row r="415" ht="18.75" customHeight="1" x14ac:dyDescent="0.25"/>
    <row r="416" ht="18.75" customHeight="1" x14ac:dyDescent="0.25"/>
    <row r="417" ht="18.75" customHeight="1" x14ac:dyDescent="0.25"/>
    <row r="418" ht="18.75" customHeight="1" x14ac:dyDescent="0.25"/>
    <row r="419" ht="18.75" customHeight="1" x14ac:dyDescent="0.25"/>
    <row r="420" ht="18.75" customHeight="1" x14ac:dyDescent="0.25"/>
    <row r="421" ht="18.75" customHeight="1" x14ac:dyDescent="0.25"/>
    <row r="422" ht="18.75" customHeight="1" x14ac:dyDescent="0.25"/>
    <row r="423" ht="18.75" customHeight="1" x14ac:dyDescent="0.25"/>
    <row r="424" ht="18.75" customHeight="1" x14ac:dyDescent="0.25"/>
    <row r="425" ht="18.75" customHeight="1" x14ac:dyDescent="0.25"/>
    <row r="426" ht="18.75" customHeight="1" x14ac:dyDescent="0.25"/>
    <row r="427" ht="18.75" customHeight="1" x14ac:dyDescent="0.25"/>
    <row r="428" ht="18.75" customHeight="1" x14ac:dyDescent="0.25"/>
    <row r="429" ht="18.75" customHeight="1" x14ac:dyDescent="0.25"/>
    <row r="430" ht="18.75" customHeight="1" x14ac:dyDescent="0.25"/>
    <row r="431" ht="18.75" customHeight="1" x14ac:dyDescent="0.25"/>
    <row r="432" ht="18.75" customHeight="1" x14ac:dyDescent="0.25"/>
    <row r="433" ht="18.75" customHeight="1" x14ac:dyDescent="0.25"/>
    <row r="434" ht="18.75" customHeight="1" x14ac:dyDescent="0.25"/>
    <row r="435" ht="18.75" customHeight="1" x14ac:dyDescent="0.25"/>
    <row r="436" ht="18.75" customHeight="1" x14ac:dyDescent="0.25"/>
    <row r="437" ht="18.75" customHeight="1" x14ac:dyDescent="0.25"/>
    <row r="438" ht="18.75" customHeight="1" x14ac:dyDescent="0.25"/>
    <row r="439" ht="18.75" customHeight="1" x14ac:dyDescent="0.25"/>
    <row r="440" ht="18.75" customHeight="1" x14ac:dyDescent="0.25"/>
    <row r="441" ht="18.75" customHeight="1" x14ac:dyDescent="0.25"/>
    <row r="442" ht="18.75" customHeight="1" x14ac:dyDescent="0.25"/>
    <row r="443" ht="18.75" customHeight="1" x14ac:dyDescent="0.25"/>
    <row r="444" ht="18.75" customHeight="1" x14ac:dyDescent="0.25"/>
    <row r="445" ht="18.75" customHeight="1" x14ac:dyDescent="0.25"/>
    <row r="446" ht="18.75" customHeight="1" x14ac:dyDescent="0.25"/>
    <row r="447" ht="18.75" customHeight="1" x14ac:dyDescent="0.25"/>
    <row r="448" ht="18.75" customHeight="1" x14ac:dyDescent="0.25"/>
    <row r="449" ht="18.75" customHeight="1" x14ac:dyDescent="0.25"/>
    <row r="450" ht="18.75" customHeight="1" x14ac:dyDescent="0.25"/>
    <row r="451" ht="18.75" customHeight="1" x14ac:dyDescent="0.25"/>
    <row r="452" ht="18.75" customHeight="1" x14ac:dyDescent="0.25"/>
    <row r="453" ht="18.75" customHeight="1" x14ac:dyDescent="0.25"/>
    <row r="454" ht="18.75" customHeight="1" x14ac:dyDescent="0.25"/>
    <row r="455" ht="18.75" customHeight="1" x14ac:dyDescent="0.25"/>
    <row r="456" ht="18.75" customHeight="1" x14ac:dyDescent="0.25"/>
    <row r="457" ht="18.75" customHeight="1" x14ac:dyDescent="0.25"/>
    <row r="458" ht="18.75" customHeight="1" x14ac:dyDescent="0.25"/>
    <row r="459" ht="18.75" customHeight="1" x14ac:dyDescent="0.25"/>
    <row r="460" ht="18.75" customHeight="1" x14ac:dyDescent="0.25"/>
    <row r="461" ht="18.75" customHeight="1" x14ac:dyDescent="0.25"/>
    <row r="462" ht="18.75" customHeight="1" x14ac:dyDescent="0.25"/>
    <row r="463" ht="18.75" customHeight="1" x14ac:dyDescent="0.25"/>
    <row r="464" ht="18.75" customHeight="1" x14ac:dyDescent="0.25"/>
    <row r="465" ht="18.75" customHeight="1" x14ac:dyDescent="0.25"/>
    <row r="466" ht="18.75" customHeight="1" x14ac:dyDescent="0.25"/>
    <row r="467" ht="18.75" customHeight="1" x14ac:dyDescent="0.25"/>
    <row r="468" ht="18.75" customHeight="1" x14ac:dyDescent="0.25"/>
    <row r="469" ht="18.75" customHeight="1" x14ac:dyDescent="0.25"/>
    <row r="470" ht="18.75" customHeight="1" x14ac:dyDescent="0.25"/>
    <row r="471" ht="18.75" customHeight="1" x14ac:dyDescent="0.25"/>
    <row r="472" ht="18.75" customHeight="1" x14ac:dyDescent="0.25"/>
    <row r="473" ht="18.75" customHeight="1" x14ac:dyDescent="0.25"/>
    <row r="474" ht="18.75" customHeight="1" x14ac:dyDescent="0.25"/>
    <row r="475" ht="18.75" customHeight="1" x14ac:dyDescent="0.25"/>
    <row r="476" ht="18.75" customHeight="1" x14ac:dyDescent="0.25"/>
    <row r="477" ht="18.75" customHeight="1" x14ac:dyDescent="0.25"/>
    <row r="478" ht="18.75" customHeight="1" x14ac:dyDescent="0.25"/>
    <row r="479" ht="18.75" customHeight="1" x14ac:dyDescent="0.25"/>
    <row r="480" ht="18.75" customHeight="1" x14ac:dyDescent="0.25"/>
    <row r="481" ht="18.75" customHeight="1" x14ac:dyDescent="0.25"/>
    <row r="482" ht="18.75" customHeight="1" x14ac:dyDescent="0.25"/>
    <row r="483" ht="18.75" customHeight="1" x14ac:dyDescent="0.25"/>
    <row r="484" ht="18.75" customHeight="1" x14ac:dyDescent="0.25"/>
    <row r="485" ht="18.75" customHeight="1" x14ac:dyDescent="0.25"/>
    <row r="486" ht="18.75" customHeight="1" x14ac:dyDescent="0.25"/>
    <row r="487" ht="18.75" customHeight="1" x14ac:dyDescent="0.25"/>
    <row r="488" ht="18.75" customHeight="1" x14ac:dyDescent="0.25"/>
    <row r="489" ht="18.75" customHeight="1" x14ac:dyDescent="0.25"/>
    <row r="490" ht="18.75" customHeight="1" x14ac:dyDescent="0.25"/>
    <row r="491" ht="18.75" customHeight="1" x14ac:dyDescent="0.25"/>
    <row r="492" ht="18.75" customHeight="1" x14ac:dyDescent="0.25"/>
    <row r="493" ht="18.75" customHeight="1" x14ac:dyDescent="0.25"/>
    <row r="494" ht="18.75" customHeight="1" x14ac:dyDescent="0.25"/>
    <row r="495" ht="18.75" customHeight="1" x14ac:dyDescent="0.25"/>
    <row r="496" ht="18.75" customHeight="1" x14ac:dyDescent="0.25"/>
    <row r="497" ht="18.75" customHeight="1" x14ac:dyDescent="0.25"/>
    <row r="498" ht="18.75" customHeight="1" x14ac:dyDescent="0.25"/>
    <row r="499" ht="18.75" customHeight="1" x14ac:dyDescent="0.25"/>
    <row r="500" ht="18.75" customHeight="1" x14ac:dyDescent="0.25"/>
    <row r="501" ht="18.75" customHeight="1" x14ac:dyDescent="0.25"/>
    <row r="502" ht="18.75" customHeight="1" x14ac:dyDescent="0.25"/>
    <row r="503" ht="18.75" customHeight="1" x14ac:dyDescent="0.25"/>
    <row r="504" ht="18.75" customHeight="1" x14ac:dyDescent="0.25"/>
    <row r="505" ht="18.75" customHeight="1" x14ac:dyDescent="0.25"/>
    <row r="506" ht="18.75" customHeight="1" x14ac:dyDescent="0.25"/>
    <row r="507" ht="18.75" customHeight="1" x14ac:dyDescent="0.25"/>
    <row r="508" ht="18.75" customHeight="1" x14ac:dyDescent="0.25"/>
    <row r="509" ht="18.75" customHeight="1" x14ac:dyDescent="0.25"/>
    <row r="510" ht="18.75" customHeight="1" x14ac:dyDescent="0.25"/>
    <row r="511" ht="18.75" customHeight="1" x14ac:dyDescent="0.25"/>
    <row r="512" ht="18.75" customHeight="1" x14ac:dyDescent="0.25"/>
    <row r="513" ht="18.75" customHeight="1" x14ac:dyDescent="0.25"/>
    <row r="514" ht="18.75" customHeight="1" x14ac:dyDescent="0.25"/>
    <row r="515" ht="18.75" customHeight="1" x14ac:dyDescent="0.25"/>
    <row r="516" ht="18.75" customHeight="1" x14ac:dyDescent="0.25"/>
    <row r="517" ht="18.75" customHeight="1" x14ac:dyDescent="0.25"/>
    <row r="518" ht="18.75" customHeight="1" x14ac:dyDescent="0.25"/>
    <row r="519" ht="18.75" customHeight="1" x14ac:dyDescent="0.25"/>
    <row r="520" ht="18.75" customHeight="1" x14ac:dyDescent="0.25"/>
    <row r="521" ht="18.75" customHeight="1" x14ac:dyDescent="0.25"/>
    <row r="522" ht="18.75" customHeight="1" x14ac:dyDescent="0.25"/>
    <row r="523" ht="18.75" customHeight="1" x14ac:dyDescent="0.25"/>
    <row r="524" ht="18.75" customHeight="1" x14ac:dyDescent="0.25"/>
    <row r="525" ht="18.75" customHeight="1" x14ac:dyDescent="0.25"/>
    <row r="526" ht="18.75" customHeight="1" x14ac:dyDescent="0.25"/>
    <row r="527" ht="18.75" customHeight="1" x14ac:dyDescent="0.25"/>
    <row r="528" ht="18.75" customHeight="1" x14ac:dyDescent="0.25"/>
    <row r="529" ht="18.75" customHeight="1" x14ac:dyDescent="0.25"/>
    <row r="530" ht="18.75" customHeight="1" x14ac:dyDescent="0.25"/>
    <row r="531" ht="18.75" customHeight="1" x14ac:dyDescent="0.25"/>
    <row r="532" ht="18.75" customHeight="1" x14ac:dyDescent="0.25"/>
    <row r="533" ht="18.75" customHeight="1" x14ac:dyDescent="0.25"/>
    <row r="534" ht="18.75" customHeight="1" x14ac:dyDescent="0.25"/>
    <row r="535" ht="18.75" customHeight="1" x14ac:dyDescent="0.25"/>
    <row r="536" ht="18.75" customHeight="1" x14ac:dyDescent="0.25"/>
    <row r="537" ht="18.75" customHeight="1" x14ac:dyDescent="0.25"/>
    <row r="538" ht="18.75" customHeight="1" x14ac:dyDescent="0.25"/>
    <row r="539" ht="18.75" customHeight="1" x14ac:dyDescent="0.25"/>
    <row r="540" ht="18.75" customHeight="1" x14ac:dyDescent="0.25"/>
    <row r="541" ht="18.75" customHeight="1" x14ac:dyDescent="0.25"/>
    <row r="542" ht="18.75" customHeight="1" x14ac:dyDescent="0.25"/>
    <row r="543" ht="18.75" customHeight="1" x14ac:dyDescent="0.25"/>
    <row r="544" ht="18.75" customHeight="1" x14ac:dyDescent="0.25"/>
    <row r="545" ht="18.75" customHeight="1" x14ac:dyDescent="0.25"/>
    <row r="546" ht="18.75" customHeight="1" x14ac:dyDescent="0.25"/>
    <row r="547" ht="18.75" customHeight="1" x14ac:dyDescent="0.25"/>
    <row r="548" ht="18.75" customHeight="1" x14ac:dyDescent="0.25"/>
    <row r="549" ht="18.75" customHeight="1" x14ac:dyDescent="0.25"/>
    <row r="550" ht="18.75" customHeight="1" x14ac:dyDescent="0.25"/>
    <row r="551" ht="18.75" customHeight="1" x14ac:dyDescent="0.25"/>
    <row r="552" ht="18.75" customHeight="1" x14ac:dyDescent="0.25"/>
    <row r="553" ht="18.75" customHeight="1" x14ac:dyDescent="0.25"/>
    <row r="554" ht="18.75" customHeight="1" x14ac:dyDescent="0.25"/>
    <row r="555" ht="18.75" customHeight="1" x14ac:dyDescent="0.25"/>
    <row r="556" ht="18.75" customHeight="1" x14ac:dyDescent="0.25"/>
    <row r="557" ht="18.75" customHeight="1" x14ac:dyDescent="0.25"/>
    <row r="558" ht="18.75" customHeight="1" x14ac:dyDescent="0.25"/>
    <row r="559" ht="18.75" customHeight="1" x14ac:dyDescent="0.25"/>
    <row r="560" ht="18.75" customHeight="1" x14ac:dyDescent="0.25"/>
    <row r="561" ht="18.75" customHeight="1" x14ac:dyDescent="0.25"/>
    <row r="562" ht="18.75" customHeight="1" x14ac:dyDescent="0.25"/>
    <row r="563" ht="18.75" customHeight="1" x14ac:dyDescent="0.25"/>
    <row r="564" ht="18.75" customHeight="1" x14ac:dyDescent="0.25"/>
    <row r="565" ht="18.75" customHeight="1" x14ac:dyDescent="0.25"/>
    <row r="566" ht="18.75" customHeight="1" x14ac:dyDescent="0.25"/>
    <row r="567" ht="18.75" customHeight="1" x14ac:dyDescent="0.25"/>
    <row r="568" ht="18.75" customHeight="1" x14ac:dyDescent="0.25"/>
    <row r="569" ht="18.75" customHeight="1" x14ac:dyDescent="0.25"/>
    <row r="570" ht="18.75" customHeight="1" x14ac:dyDescent="0.25"/>
    <row r="571" ht="18.75" customHeight="1" x14ac:dyDescent="0.25"/>
    <row r="572" ht="18.75" customHeight="1" x14ac:dyDescent="0.25"/>
    <row r="573" ht="18.75" customHeight="1" x14ac:dyDescent="0.25"/>
    <row r="574" ht="18.75" customHeight="1" x14ac:dyDescent="0.25"/>
    <row r="575" ht="18.75" customHeight="1" x14ac:dyDescent="0.25"/>
    <row r="576" ht="18.75" customHeight="1" x14ac:dyDescent="0.25"/>
    <row r="577" ht="18.75" customHeight="1" x14ac:dyDescent="0.25"/>
    <row r="578" ht="18.75" customHeight="1" x14ac:dyDescent="0.25"/>
    <row r="579" ht="18.75" customHeight="1" x14ac:dyDescent="0.25"/>
    <row r="580" ht="18.75" customHeight="1" x14ac:dyDescent="0.25"/>
    <row r="581" ht="18.75" customHeight="1" x14ac:dyDescent="0.25"/>
    <row r="582" ht="18.75" customHeight="1" x14ac:dyDescent="0.25"/>
    <row r="583" ht="18.75" customHeight="1" x14ac:dyDescent="0.25"/>
    <row r="584" ht="18.75" customHeight="1" x14ac:dyDescent="0.25"/>
    <row r="585" ht="18.75" customHeight="1" x14ac:dyDescent="0.25"/>
    <row r="586" ht="18.75" customHeight="1" x14ac:dyDescent="0.25"/>
    <row r="587" ht="18.75" customHeight="1" x14ac:dyDescent="0.25"/>
    <row r="588" ht="18.75" customHeight="1" x14ac:dyDescent="0.25"/>
    <row r="589" ht="18.75" customHeight="1" x14ac:dyDescent="0.25"/>
    <row r="590" ht="18.75" customHeight="1" x14ac:dyDescent="0.25"/>
    <row r="591" ht="18.75" customHeight="1" x14ac:dyDescent="0.25"/>
    <row r="592" ht="18.75" customHeight="1" x14ac:dyDescent="0.25"/>
    <row r="593" ht="18.75" customHeight="1" x14ac:dyDescent="0.25"/>
    <row r="594" ht="18.75" customHeight="1" x14ac:dyDescent="0.25"/>
    <row r="595" ht="18.75" customHeight="1" x14ac:dyDescent="0.25"/>
    <row r="596" ht="18.75" customHeight="1" x14ac:dyDescent="0.25"/>
    <row r="597" ht="18.75" customHeight="1" x14ac:dyDescent="0.25"/>
    <row r="598" ht="18.75" customHeight="1" x14ac:dyDescent="0.25"/>
    <row r="599" ht="18.75" customHeight="1" x14ac:dyDescent="0.25"/>
    <row r="600" ht="18.75" customHeight="1" x14ac:dyDescent="0.25"/>
    <row r="601" ht="18.75" customHeight="1" x14ac:dyDescent="0.25"/>
    <row r="602" ht="18.75" customHeight="1" x14ac:dyDescent="0.25"/>
    <row r="603" ht="18.75" customHeight="1" x14ac:dyDescent="0.25"/>
    <row r="604" ht="18.75" customHeight="1" x14ac:dyDescent="0.25"/>
    <row r="605" ht="18.75" customHeight="1" x14ac:dyDescent="0.25"/>
    <row r="606" ht="18.75" customHeight="1" x14ac:dyDescent="0.25"/>
    <row r="607" ht="18.75" customHeight="1" x14ac:dyDescent="0.25"/>
    <row r="608" ht="18.75" customHeight="1" x14ac:dyDescent="0.25"/>
    <row r="609" ht="18.75" customHeight="1" x14ac:dyDescent="0.25"/>
    <row r="610" ht="18.75" customHeight="1" x14ac:dyDescent="0.25"/>
    <row r="611" ht="18.75" customHeight="1" x14ac:dyDescent="0.25"/>
    <row r="612" ht="18.75" customHeight="1" x14ac:dyDescent="0.25"/>
    <row r="613" ht="18.75" customHeight="1" x14ac:dyDescent="0.25"/>
    <row r="614" ht="18.75" customHeight="1" x14ac:dyDescent="0.25"/>
    <row r="615" ht="18.75" customHeight="1" x14ac:dyDescent="0.25"/>
    <row r="616" ht="18.75" customHeight="1" x14ac:dyDescent="0.25"/>
    <row r="617" ht="18.75" customHeight="1" x14ac:dyDescent="0.25"/>
    <row r="618" ht="18.75" customHeight="1" x14ac:dyDescent="0.25"/>
    <row r="619" ht="18.75" customHeight="1" x14ac:dyDescent="0.25"/>
    <row r="620" ht="18.75" customHeight="1" x14ac:dyDescent="0.25"/>
    <row r="621" ht="18.75" customHeight="1" x14ac:dyDescent="0.25"/>
    <row r="622" ht="18.75" customHeight="1" x14ac:dyDescent="0.25"/>
    <row r="623" ht="18.75" customHeight="1" x14ac:dyDescent="0.25"/>
    <row r="624" ht="18.75" customHeight="1" x14ac:dyDescent="0.25"/>
    <row r="625" ht="18.75" customHeight="1" x14ac:dyDescent="0.25"/>
    <row r="626" ht="18.75" customHeight="1" x14ac:dyDescent="0.25"/>
    <row r="627" ht="18.75" customHeight="1" x14ac:dyDescent="0.25"/>
    <row r="628" ht="18.75" customHeight="1" x14ac:dyDescent="0.25"/>
    <row r="629" ht="18.75" customHeight="1" x14ac:dyDescent="0.25"/>
    <row r="630" ht="18.75" customHeight="1" x14ac:dyDescent="0.25"/>
    <row r="631" ht="18.75" customHeight="1" x14ac:dyDescent="0.25"/>
    <row r="632" ht="18.75" customHeight="1" x14ac:dyDescent="0.25"/>
    <row r="633" ht="18.75" customHeight="1" x14ac:dyDescent="0.25"/>
    <row r="634" ht="18.75" customHeight="1" x14ac:dyDescent="0.25"/>
    <row r="635" ht="18.75" customHeight="1" x14ac:dyDescent="0.25"/>
    <row r="636" ht="18.75" customHeight="1" x14ac:dyDescent="0.25"/>
    <row r="637" ht="18.75" customHeight="1" x14ac:dyDescent="0.25"/>
    <row r="638" ht="18.75" customHeight="1" x14ac:dyDescent="0.25"/>
    <row r="639" ht="18.75" customHeight="1" x14ac:dyDescent="0.25"/>
    <row r="640" ht="18.75" customHeight="1" x14ac:dyDescent="0.25"/>
    <row r="641" ht="18.75" customHeight="1" x14ac:dyDescent="0.25"/>
    <row r="642" ht="18.75" customHeight="1" x14ac:dyDescent="0.25"/>
    <row r="643" ht="18.75" customHeight="1" x14ac:dyDescent="0.25"/>
    <row r="644" ht="18.75" customHeight="1" x14ac:dyDescent="0.25"/>
    <row r="645" ht="18.75" customHeight="1" x14ac:dyDescent="0.25"/>
    <row r="646" ht="18.75" customHeight="1" x14ac:dyDescent="0.25"/>
    <row r="647" ht="18.75" customHeight="1" x14ac:dyDescent="0.25"/>
    <row r="648" ht="18.75" customHeight="1" x14ac:dyDescent="0.25"/>
    <row r="649" ht="18.75" customHeight="1" x14ac:dyDescent="0.25"/>
    <row r="650" ht="18.75" customHeight="1" x14ac:dyDescent="0.25"/>
    <row r="651" ht="18.75" customHeight="1" x14ac:dyDescent="0.25"/>
    <row r="652" ht="18.75" customHeight="1" x14ac:dyDescent="0.25"/>
    <row r="653" ht="18.75" customHeight="1" x14ac:dyDescent="0.25"/>
    <row r="654" ht="18.75" customHeight="1" x14ac:dyDescent="0.25"/>
    <row r="655" ht="18.75" customHeight="1" x14ac:dyDescent="0.25"/>
    <row r="656" ht="18.75" customHeight="1" x14ac:dyDescent="0.25"/>
    <row r="657" ht="18.75" customHeight="1" x14ac:dyDescent="0.25"/>
    <row r="658" ht="18.75" customHeight="1" x14ac:dyDescent="0.25"/>
    <row r="659" ht="18.75" customHeight="1" x14ac:dyDescent="0.25"/>
    <row r="660" ht="18.75" customHeight="1" x14ac:dyDescent="0.25"/>
    <row r="661" ht="18.75" customHeight="1" x14ac:dyDescent="0.25"/>
    <row r="662" ht="18.75" customHeight="1" x14ac:dyDescent="0.25"/>
    <row r="663" ht="18.75" customHeight="1" x14ac:dyDescent="0.25"/>
    <row r="664" ht="18.75" customHeight="1" x14ac:dyDescent="0.25"/>
    <row r="665" ht="18.75" customHeight="1" x14ac:dyDescent="0.25"/>
    <row r="666" ht="18.75" customHeight="1" x14ac:dyDescent="0.25"/>
    <row r="667" ht="18.75" customHeight="1" x14ac:dyDescent="0.25"/>
    <row r="668" ht="18.75" customHeight="1" x14ac:dyDescent="0.25"/>
    <row r="669" ht="18.75" customHeight="1" x14ac:dyDescent="0.25"/>
    <row r="670" ht="18.75" customHeight="1" x14ac:dyDescent="0.25"/>
    <row r="671" ht="18.75" customHeight="1" x14ac:dyDescent="0.25"/>
    <row r="672" ht="18.75" customHeight="1" x14ac:dyDescent="0.25"/>
    <row r="673" ht="18.75" customHeight="1" x14ac:dyDescent="0.25"/>
    <row r="674" ht="18.75" customHeight="1" x14ac:dyDescent="0.25"/>
    <row r="675" ht="18.75" customHeight="1" x14ac:dyDescent="0.25"/>
    <row r="676" ht="18.75" customHeight="1" x14ac:dyDescent="0.25"/>
    <row r="677" ht="18.75" customHeight="1" x14ac:dyDescent="0.25"/>
    <row r="678" ht="18.75" customHeight="1" x14ac:dyDescent="0.25"/>
    <row r="679" ht="18.75" customHeight="1" x14ac:dyDescent="0.25"/>
    <row r="680" ht="18.75" customHeight="1" x14ac:dyDescent="0.25"/>
    <row r="681" ht="18.75" customHeight="1" x14ac:dyDescent="0.25"/>
    <row r="682" ht="18.75" customHeight="1" x14ac:dyDescent="0.25"/>
    <row r="683" ht="18.75" customHeight="1" x14ac:dyDescent="0.25"/>
    <row r="684" ht="18.75" customHeight="1" x14ac:dyDescent="0.25"/>
    <row r="685" ht="18.75" customHeight="1" x14ac:dyDescent="0.25"/>
    <row r="686" ht="18.75" customHeight="1" x14ac:dyDescent="0.25"/>
    <row r="687" ht="18.75" customHeight="1" x14ac:dyDescent="0.25"/>
    <row r="688" ht="18.75" customHeight="1" x14ac:dyDescent="0.25"/>
    <row r="689" ht="18.75" customHeight="1" x14ac:dyDescent="0.25"/>
  </sheetData>
  <mergeCells count="20">
    <mergeCell ref="D29:D30"/>
    <mergeCell ref="C34:J34"/>
    <mergeCell ref="D36:L36"/>
    <mergeCell ref="D43:L43"/>
    <mergeCell ref="C20:G20"/>
    <mergeCell ref="I20:J20"/>
    <mergeCell ref="C22:C23"/>
    <mergeCell ref="D22:D23"/>
    <mergeCell ref="C27:C28"/>
    <mergeCell ref="D27:D28"/>
    <mergeCell ref="E27:F27"/>
    <mergeCell ref="G27:H27"/>
    <mergeCell ref="I27:J27"/>
    <mergeCell ref="C2:J2"/>
    <mergeCell ref="C4:J4"/>
    <mergeCell ref="C6:F6"/>
    <mergeCell ref="C13:G13"/>
    <mergeCell ref="I13:J13"/>
    <mergeCell ref="C15:C16"/>
    <mergeCell ref="D15:D16"/>
  </mergeCells>
  <dataValidations count="1">
    <dataValidation type="list" allowBlank="1" showInputMessage="1" showErrorMessage="1" sqref="E8" xr:uid="{77EFDDC1-6F4F-416B-A393-C6DE6859222A}">
      <formula1>$F$38:$O$38</formula1>
    </dataValidation>
  </dataValidations>
  <printOptions horizontalCentered="1" verticalCentered="1"/>
  <pageMargins left="0.39370078740157483" right="0.39370078740157483" top="0.19685039370078741" bottom="0.19685039370078741" header="0" footer="0"/>
  <pageSetup paperSize="9" scale="43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kalkulator opłat_ceny z Taryfy</vt:lpstr>
      <vt:lpstr>'kalkulator opłat_ceny z Taryfy'!gt</vt:lpstr>
      <vt:lpstr>'kalkulator opłat_ceny z Taryfy'!gw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 Strama</dc:creator>
  <cp:lastModifiedBy>Kasia Strama</cp:lastModifiedBy>
  <dcterms:created xsi:type="dcterms:W3CDTF">2025-01-08T13:08:22Z</dcterms:created>
  <dcterms:modified xsi:type="dcterms:W3CDTF">2025-01-08T13:22:46Z</dcterms:modified>
</cp:coreProperties>
</file>